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<sst xmlns="http://schemas.openxmlformats.org/spreadsheetml/2006/main" count="35" uniqueCount="35">
  <si>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Белоярского городского поселения</t>
  </si>
  <si>
    <t>Отчёт об исполнении Дорожного фонда муниципального образования</t>
  </si>
  <si>
    <t>Наименование показателя</t>
  </si>
  <si>
    <t>% исполнения к году</t>
  </si>
  <si>
    <t>% исполнения к 1 полугодию</t>
  </si>
  <si>
    <t>Остаток денежных средств на начало года</t>
  </si>
  <si>
    <t>Доходы Дорожного фонда - всего</t>
  </si>
  <si>
    <t>в том числе по источникам:</t>
  </si>
  <si>
    <t>Иные межбюджетные трансферты на обеспечение сбалансированности бюджетов поселений</t>
  </si>
  <si>
    <t>Акцизы по подакцизным товарам (продукции), производимым на территории Российской Федерации</t>
  </si>
  <si>
    <t>в том числе :</t>
  </si>
  <si>
    <t>Акцизы на дизельное топливо, зачисляемые в консолидированные бюджеты субъектов Российской Федерации</t>
  </si>
  <si>
    <t>Акцизы на моторные масла для дизельных и (или) карбюраторных (инжекторных)двигателей, зачисляемые в консолидированные бюджеты субъектов Российской Федерации</t>
  </si>
  <si>
    <t>Акцизы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</si>
  <si>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Акцизы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</si>
  <si>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Расходы Дорожного фонда - всего</t>
  </si>
  <si>
    <t>в том числе по направлениям:</t>
  </si>
  <si>
    <t>Содержание автомобильных дорог общего пользования местного значения и искусственных сооружений на них</t>
  </si>
  <si>
    <t>Остаток денежных средств на конец отчётного периода</t>
  </si>
  <si>
    <t>% исполнения к отчетному периоду</t>
  </si>
  <si>
    <t>Прочие межбюджетные трансферты на реализацию мероприятий муниципальной программы "Повышение  безопасности дорожного движения на территории Верхнекетского района в 2014-2018 годах"</t>
  </si>
  <si>
    <t>Налоговые и неналоговые доходы муниципального образования Белоярское городское поселение Верхнекетского района Томской области</t>
  </si>
  <si>
    <t>Прочие межбюджетные трансферты на реализацию мероприятий государственной программы "Развитие транспортной системы в Томской области" (Капитальный ремонт и (или) ремонт автомобильных дорог общего пользования местного значения в границах муниципальных районов)</t>
  </si>
  <si>
    <t>Прочие межбюджетные трансферты  на мероприятия в отношении автомобильных дорог местного значения вне границ населенных пунктов по расходам дорожного фонда муниципального образования "Верхнекетский район"</t>
  </si>
  <si>
    <t>Прочие межбюджетные трансферты на мероприятия в отношении автомобильных дорог местного значения в границах населенных пунктов по расходам дорожного фонда муниципального образования "Верхнекетский район"</t>
  </si>
  <si>
    <t>Прочие межбюджетные трансферты на мероприятия в отношении автомобильных дорог местного значения в границах населенных пунктов по расходам дорожного фонда муниципального образования "Верхнекетский район" (капитальный ремонт и (или)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"Верхнекетский район")</t>
  </si>
  <si>
    <t>План  январь-сентябрь  2017 года, тыс.руб.</t>
  </si>
  <si>
    <t>Приложение 7</t>
  </si>
  <si>
    <t>к постановлению Администрации</t>
  </si>
  <si>
    <t>% исполнения к отчётному периоду</t>
  </si>
  <si>
    <t>План на 2018 год, (тыс.руб.)</t>
  </si>
  <si>
    <t>План январь-сентябрь 2018 года,(тыс.руб.)</t>
  </si>
  <si>
    <t>Исполнение на 01.10.2018 года,(тыс.руб.)</t>
  </si>
  <si>
    <t>Белоярское городское поселение Верхнекетского района Томской области за  9 месяцев 2018 года</t>
  </si>
  <si>
    <t>от  24.10. 2018 года № 742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</si>
</sst>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0"/>
    <numFmt numFmtId="189" formatCode="0.0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9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96" fontId="1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9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96" fontId="0" fillId="0" borderId="10" xfId="0" applyNumberForma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96" fontId="1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96" fontId="0" fillId="33" borderId="10" xfId="0" applyNumberFormat="1" applyFill="1" applyBorder="1" applyAlignment="1">
      <alignment horizontal="center" vertical="center"/>
    </xf>
    <xf numFmtId="196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196" fontId="1" fillId="33" borderId="10" xfId="0" applyNumberFormat="1" applyFont="1" applyFill="1" applyBorder="1" applyAlignment="1">
      <alignment horizontal="center"/>
    </xf>
    <xf numFmtId="196" fontId="0" fillId="33" borderId="10" xfId="0" applyNumberForma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33" borderId="11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A1">
      <selection activeCell="F5" sqref="F5:K5"/>
    </sheetView>
  </sheetViews>
  <sheetFormatPr defaultColWidth="9.140625" defaultRowHeight="12.75"/>
  <cols>
    <col min="4" max="4" width="16.7109375" style="0" customWidth="1"/>
    <col min="5" max="5" width="11.00390625" style="0" customWidth="1"/>
    <col min="6" max="6" width="0" style="0" hidden="1" customWidth="1"/>
    <col min="8" max="9" width="11.28125" style="0" customWidth="1"/>
    <col min="10" max="10" width="13.00390625" style="0" customWidth="1"/>
    <col min="11" max="11" width="9.140625" style="0" hidden="1" customWidth="1"/>
    <col min="12" max="12" width="10.57421875" style="0" hidden="1" customWidth="1"/>
  </cols>
  <sheetData>
    <row r="1" ht="5.25" customHeight="1"/>
    <row r="2" spans="6:11" ht="12.75">
      <c r="F2" s="50" t="s">
        <v>27</v>
      </c>
      <c r="G2" s="50"/>
      <c r="H2" s="50"/>
      <c r="I2" s="50"/>
      <c r="J2" s="50"/>
      <c r="K2" s="50"/>
    </row>
    <row r="3" spans="6:11" ht="12.75">
      <c r="F3" s="50" t="s">
        <v>28</v>
      </c>
      <c r="G3" s="50"/>
      <c r="H3" s="50"/>
      <c r="I3" s="50"/>
      <c r="J3" s="50"/>
      <c r="K3" s="50"/>
    </row>
    <row r="4" spans="6:11" ht="12.75">
      <c r="F4" s="50" t="s">
        <v>0</v>
      </c>
      <c r="G4" s="50"/>
      <c r="H4" s="50"/>
      <c r="I4" s="50"/>
      <c r="J4" s="50"/>
      <c r="K4" s="50"/>
    </row>
    <row r="5" spans="6:11" ht="12.75">
      <c r="F5" s="51" t="s">
        <v>34</v>
      </c>
      <c r="G5" s="51"/>
      <c r="H5" s="50"/>
      <c r="I5" s="50"/>
      <c r="J5" s="50"/>
      <c r="K5" s="50"/>
    </row>
    <row r="6" ht="3" customHeight="1"/>
    <row r="7" ht="5.25" customHeight="1"/>
    <row r="8" spans="1:11" ht="12.75">
      <c r="A8" s="39" t="s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2.75">
      <c r="A9" s="39" t="s">
        <v>33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2" ht="85.5" customHeight="1">
      <c r="A10" s="55" t="s">
        <v>2</v>
      </c>
      <c r="B10" s="56"/>
      <c r="C10" s="56"/>
      <c r="D10" s="57"/>
      <c r="E10" s="2" t="s">
        <v>30</v>
      </c>
      <c r="F10" s="2" t="s">
        <v>26</v>
      </c>
      <c r="G10" s="20" t="s">
        <v>31</v>
      </c>
      <c r="H10" s="2" t="s">
        <v>32</v>
      </c>
      <c r="I10" s="20" t="s">
        <v>29</v>
      </c>
      <c r="J10" s="2" t="s">
        <v>3</v>
      </c>
      <c r="K10" s="2" t="s">
        <v>4</v>
      </c>
      <c r="L10" s="2" t="s">
        <v>19</v>
      </c>
    </row>
    <row r="11" spans="1:12" ht="15">
      <c r="A11" s="36" t="s">
        <v>5</v>
      </c>
      <c r="B11" s="37"/>
      <c r="C11" s="37"/>
      <c r="D11" s="38"/>
      <c r="E11" s="4">
        <v>0</v>
      </c>
      <c r="F11" s="4">
        <v>0</v>
      </c>
      <c r="G11" s="4">
        <v>0</v>
      </c>
      <c r="H11" s="4">
        <v>0</v>
      </c>
      <c r="I11" s="4">
        <f>H11*G11</f>
        <v>0</v>
      </c>
      <c r="J11" s="4">
        <v>0</v>
      </c>
      <c r="K11" s="1"/>
      <c r="L11" s="4">
        <v>0</v>
      </c>
    </row>
    <row r="12" spans="1:12" ht="15">
      <c r="A12" s="36" t="s">
        <v>6</v>
      </c>
      <c r="B12" s="37"/>
      <c r="C12" s="37"/>
      <c r="D12" s="38"/>
      <c r="E12" s="8">
        <f>E17+E20+E18+E19+E26+E16+E14+E15</f>
        <v>22347.8</v>
      </c>
      <c r="F12" s="8">
        <f>F17+F20+F18+F19+F26+F16+F14+F15</f>
        <v>25073.199999999997</v>
      </c>
      <c r="G12" s="8">
        <f>G17+G20+G18+G19+G26+G16+G14+G15</f>
        <v>21426.1</v>
      </c>
      <c r="H12" s="8">
        <f>H17+H20+H18+H19+H26+H16+H14+H15</f>
        <v>21242.6</v>
      </c>
      <c r="I12" s="8">
        <f>H12/G12*100</f>
        <v>99.14356789149682</v>
      </c>
      <c r="J12" s="8">
        <f>H12*100/E12</f>
        <v>95.05454675628026</v>
      </c>
      <c r="K12" s="7">
        <f>K17+K20</f>
        <v>0</v>
      </c>
      <c r="L12" s="8">
        <f>H12*100/F12</f>
        <v>84.7223330089498</v>
      </c>
    </row>
    <row r="13" spans="1:12" ht="10.5" customHeight="1">
      <c r="A13" s="41" t="s">
        <v>7</v>
      </c>
      <c r="B13" s="42"/>
      <c r="C13" s="42"/>
      <c r="D13" s="43"/>
      <c r="E13" s="1"/>
      <c r="F13" s="1"/>
      <c r="G13" s="1"/>
      <c r="H13" s="1"/>
      <c r="I13" s="4"/>
      <c r="J13" s="8"/>
      <c r="K13" s="1"/>
      <c r="L13" s="8"/>
    </row>
    <row r="14" spans="1:12" ht="91.5" customHeight="1">
      <c r="A14" s="33" t="s">
        <v>22</v>
      </c>
      <c r="B14" s="34"/>
      <c r="C14" s="34"/>
      <c r="D14" s="35"/>
      <c r="E14" s="17">
        <v>15332</v>
      </c>
      <c r="F14" s="15">
        <v>19223.3</v>
      </c>
      <c r="G14" s="17">
        <v>15332</v>
      </c>
      <c r="H14" s="17">
        <v>15332</v>
      </c>
      <c r="I14" s="26">
        <f aca="true" t="shared" si="0" ref="I14:I20">H14/G14*100</f>
        <v>100</v>
      </c>
      <c r="J14" s="17">
        <f aca="true" t="shared" si="1" ref="J14:J19">H14*100/E14</f>
        <v>100</v>
      </c>
      <c r="K14" s="16"/>
      <c r="L14" s="17">
        <f aca="true" t="shared" si="2" ref="L14:L19">H14*100/F14</f>
        <v>79.75737776552413</v>
      </c>
    </row>
    <row r="15" spans="1:12" ht="79.5" customHeight="1" hidden="1">
      <c r="A15" s="44" t="s">
        <v>23</v>
      </c>
      <c r="B15" s="45"/>
      <c r="C15" s="45"/>
      <c r="D15" s="46"/>
      <c r="E15" s="19">
        <v>0</v>
      </c>
      <c r="F15" s="19">
        <v>0</v>
      </c>
      <c r="G15" s="19"/>
      <c r="H15" s="19">
        <v>0</v>
      </c>
      <c r="I15" s="27" t="e">
        <f t="shared" si="0"/>
        <v>#DIV/0!</v>
      </c>
      <c r="J15" s="28" t="e">
        <f t="shared" si="1"/>
        <v>#DIV/0!</v>
      </c>
      <c r="K15" s="7"/>
      <c r="L15" s="5" t="e">
        <f t="shared" si="2"/>
        <v>#DIV/0!</v>
      </c>
    </row>
    <row r="16" spans="1:12" ht="65.25" customHeight="1">
      <c r="A16" s="33" t="s">
        <v>20</v>
      </c>
      <c r="B16" s="34"/>
      <c r="C16" s="34"/>
      <c r="D16" s="35"/>
      <c r="E16" s="17">
        <v>36</v>
      </c>
      <c r="F16" s="17">
        <v>36.2</v>
      </c>
      <c r="G16" s="17">
        <v>36</v>
      </c>
      <c r="H16" s="17">
        <v>36</v>
      </c>
      <c r="I16" s="23">
        <f t="shared" si="0"/>
        <v>100</v>
      </c>
      <c r="J16" s="17">
        <f t="shared" si="1"/>
        <v>100</v>
      </c>
      <c r="K16" s="17"/>
      <c r="L16" s="17">
        <f t="shared" si="2"/>
        <v>99.44751381215468</v>
      </c>
    </row>
    <row r="17" spans="1:12" ht="40.5" customHeight="1" hidden="1">
      <c r="A17" s="33" t="s">
        <v>8</v>
      </c>
      <c r="B17" s="34"/>
      <c r="C17" s="34"/>
      <c r="D17" s="35"/>
      <c r="E17" s="15"/>
      <c r="F17" s="15"/>
      <c r="G17" s="15"/>
      <c r="H17" s="15"/>
      <c r="I17" s="16" t="e">
        <f t="shared" si="0"/>
        <v>#DIV/0!</v>
      </c>
      <c r="J17" s="17" t="e">
        <f t="shared" si="1"/>
        <v>#DIV/0!</v>
      </c>
      <c r="K17" s="13"/>
      <c r="L17" s="12" t="e">
        <f t="shared" si="2"/>
        <v>#DIV/0!</v>
      </c>
    </row>
    <row r="18" spans="1:12" ht="80.25" customHeight="1">
      <c r="A18" s="33" t="s">
        <v>24</v>
      </c>
      <c r="B18" s="34"/>
      <c r="C18" s="34"/>
      <c r="D18" s="35"/>
      <c r="E18" s="17">
        <v>2585</v>
      </c>
      <c r="F18" s="15">
        <v>2282</v>
      </c>
      <c r="G18" s="17">
        <v>2585</v>
      </c>
      <c r="H18" s="17">
        <v>2302.9</v>
      </c>
      <c r="I18" s="23">
        <f t="shared" si="0"/>
        <v>89.08704061895551</v>
      </c>
      <c r="J18" s="17">
        <f t="shared" si="1"/>
        <v>89.08704061895551</v>
      </c>
      <c r="K18" s="6"/>
      <c r="L18" s="5">
        <f t="shared" si="2"/>
        <v>100.91586327782647</v>
      </c>
    </row>
    <row r="19" spans="1:12" ht="124.5" customHeight="1">
      <c r="A19" s="33" t="s">
        <v>25</v>
      </c>
      <c r="B19" s="34"/>
      <c r="C19" s="34"/>
      <c r="D19" s="35"/>
      <c r="E19" s="15">
        <v>949.8</v>
      </c>
      <c r="F19" s="15">
        <v>962.3</v>
      </c>
      <c r="G19" s="17">
        <v>949.8</v>
      </c>
      <c r="H19" s="17">
        <v>949.8</v>
      </c>
      <c r="I19" s="16">
        <f t="shared" si="0"/>
        <v>100</v>
      </c>
      <c r="J19" s="17">
        <f t="shared" si="1"/>
        <v>100</v>
      </c>
      <c r="K19" s="13"/>
      <c r="L19" s="12">
        <f t="shared" si="2"/>
        <v>98.70102878520213</v>
      </c>
    </row>
    <row r="20" spans="1:12" ht="45" customHeight="1">
      <c r="A20" s="52" t="s">
        <v>9</v>
      </c>
      <c r="B20" s="53"/>
      <c r="C20" s="53"/>
      <c r="D20" s="54"/>
      <c r="E20" s="17">
        <f>E22+E23+E24+E25</f>
        <v>1657</v>
      </c>
      <c r="F20" s="15">
        <f>F22+F23+F24+F25</f>
        <v>1385.1</v>
      </c>
      <c r="G20" s="15">
        <f>G22+G23+G24+G25</f>
        <v>1227</v>
      </c>
      <c r="H20" s="15">
        <f>H22+H23+H24+H25</f>
        <v>1337.9</v>
      </c>
      <c r="I20" s="23">
        <f t="shared" si="0"/>
        <v>109.03830480847596</v>
      </c>
      <c r="J20" s="17">
        <f aca="true" t="shared" si="3" ref="J20:J26">H20*100/E20</f>
        <v>80.74230537115268</v>
      </c>
      <c r="K20" s="6"/>
      <c r="L20" s="5">
        <f aca="true" t="shared" si="4" ref="L20:L26">H20*100/F20</f>
        <v>96.59230380477945</v>
      </c>
    </row>
    <row r="21" spans="1:12" ht="12.75">
      <c r="A21" s="30" t="s">
        <v>10</v>
      </c>
      <c r="B21" s="31"/>
      <c r="C21" s="31"/>
      <c r="D21" s="32"/>
      <c r="E21" s="24"/>
      <c r="F21" s="18"/>
      <c r="G21" s="18"/>
      <c r="H21" s="18"/>
      <c r="I21" s="27"/>
      <c r="J21" s="23"/>
      <c r="K21" s="1"/>
      <c r="L21" s="3"/>
    </row>
    <row r="22" spans="1:12" ht="39.75" customHeight="1">
      <c r="A22" s="47" t="s">
        <v>11</v>
      </c>
      <c r="B22" s="48"/>
      <c r="C22" s="48"/>
      <c r="D22" s="49"/>
      <c r="E22" s="23">
        <v>665</v>
      </c>
      <c r="F22" s="16">
        <v>498</v>
      </c>
      <c r="G22" s="16">
        <v>522</v>
      </c>
      <c r="H22" s="16">
        <v>582.6</v>
      </c>
      <c r="I22" s="23">
        <f aca="true" t="shared" si="5" ref="I22:I27">H22/G22*100</f>
        <v>111.60919540229885</v>
      </c>
      <c r="J22" s="23">
        <f t="shared" si="3"/>
        <v>87.60902255639098</v>
      </c>
      <c r="K22" s="10"/>
      <c r="L22" s="14">
        <f t="shared" si="4"/>
        <v>116.98795180722891</v>
      </c>
    </row>
    <row r="23" spans="1:12" ht="54" customHeight="1">
      <c r="A23" s="47" t="s">
        <v>12</v>
      </c>
      <c r="B23" s="48"/>
      <c r="C23" s="48"/>
      <c r="D23" s="49"/>
      <c r="E23" s="23">
        <v>7</v>
      </c>
      <c r="F23" s="16">
        <v>4.5</v>
      </c>
      <c r="G23" s="16">
        <v>5.5</v>
      </c>
      <c r="H23" s="16">
        <v>5.3</v>
      </c>
      <c r="I23" s="23">
        <f t="shared" si="5"/>
        <v>96.36363636363636</v>
      </c>
      <c r="J23" s="23">
        <f t="shared" si="3"/>
        <v>75.71428571428571</v>
      </c>
      <c r="K23" s="10"/>
      <c r="L23" s="14">
        <f t="shared" si="4"/>
        <v>117.77777777777777</v>
      </c>
    </row>
    <row r="24" spans="1:12" ht="51.75" customHeight="1">
      <c r="A24" s="47" t="s">
        <v>13</v>
      </c>
      <c r="B24" s="48"/>
      <c r="C24" s="48"/>
      <c r="D24" s="49"/>
      <c r="E24" s="23">
        <v>1112</v>
      </c>
      <c r="F24" s="16">
        <v>882.6</v>
      </c>
      <c r="G24" s="16">
        <v>810.1</v>
      </c>
      <c r="H24" s="16">
        <v>880.5</v>
      </c>
      <c r="I24" s="23">
        <f t="shared" si="5"/>
        <v>108.69028514998149</v>
      </c>
      <c r="J24" s="23">
        <f t="shared" si="3"/>
        <v>79.18165467625899</v>
      </c>
      <c r="K24" s="10"/>
      <c r="L24" s="14">
        <f t="shared" si="4"/>
        <v>99.76206662134602</v>
      </c>
    </row>
    <row r="25" spans="1:12" ht="51.75" customHeight="1">
      <c r="A25" s="47" t="s">
        <v>14</v>
      </c>
      <c r="B25" s="48"/>
      <c r="C25" s="48"/>
      <c r="D25" s="49"/>
      <c r="E25" s="23">
        <v>-127</v>
      </c>
      <c r="F25" s="16">
        <v>0</v>
      </c>
      <c r="G25" s="16">
        <v>-110.6</v>
      </c>
      <c r="H25" s="23">
        <v>-130.5</v>
      </c>
      <c r="I25" s="23">
        <f t="shared" si="5"/>
        <v>117.99276672694394</v>
      </c>
      <c r="J25" s="23">
        <f t="shared" si="3"/>
        <v>102.75590551181102</v>
      </c>
      <c r="K25" s="10"/>
      <c r="L25" s="11" t="e">
        <f t="shared" si="4"/>
        <v>#DIV/0!</v>
      </c>
    </row>
    <row r="26" spans="1:12" ht="50.25" customHeight="1">
      <c r="A26" s="33" t="s">
        <v>21</v>
      </c>
      <c r="B26" s="34"/>
      <c r="C26" s="34"/>
      <c r="D26" s="35"/>
      <c r="E26" s="15">
        <v>1788</v>
      </c>
      <c r="F26" s="15">
        <v>1184.3</v>
      </c>
      <c r="G26" s="15">
        <v>1296.3</v>
      </c>
      <c r="H26" s="17">
        <v>1284</v>
      </c>
      <c r="I26" s="23">
        <f t="shared" si="5"/>
        <v>99.05114556815552</v>
      </c>
      <c r="J26" s="17">
        <f t="shared" si="3"/>
        <v>71.81208053691275</v>
      </c>
      <c r="K26" s="6"/>
      <c r="L26" s="5">
        <f t="shared" si="4"/>
        <v>108.4184750485519</v>
      </c>
    </row>
    <row r="27" spans="1:12" ht="15">
      <c r="A27" s="36" t="s">
        <v>15</v>
      </c>
      <c r="B27" s="37"/>
      <c r="C27" s="37"/>
      <c r="D27" s="38"/>
      <c r="E27" s="19">
        <f>E29</f>
        <v>22347.8</v>
      </c>
      <c r="F27" s="19">
        <f>F29</f>
        <v>24754.8</v>
      </c>
      <c r="G27" s="19">
        <f>G29</f>
        <v>21426.1</v>
      </c>
      <c r="H27" s="19">
        <f>H29</f>
        <v>20960.5</v>
      </c>
      <c r="I27" s="23">
        <f t="shared" si="5"/>
        <v>97.8269493748279</v>
      </c>
      <c r="J27" s="28">
        <f>H27*100/E27</f>
        <v>93.79223010766161</v>
      </c>
      <c r="K27" s="6"/>
      <c r="L27" s="8">
        <f>H27*100/F27</f>
        <v>84.67246756184659</v>
      </c>
    </row>
    <row r="28" spans="1:12" ht="12.75">
      <c r="A28" s="41" t="s">
        <v>16</v>
      </c>
      <c r="B28" s="42"/>
      <c r="C28" s="42"/>
      <c r="D28" s="43"/>
      <c r="E28" s="18"/>
      <c r="F28" s="18"/>
      <c r="G28" s="18"/>
      <c r="H28" s="18"/>
      <c r="I28" s="27"/>
      <c r="J28" s="18"/>
      <c r="K28" s="1"/>
      <c r="L28" s="1"/>
    </row>
    <row r="29" spans="1:12" ht="39.75" customHeight="1">
      <c r="A29" s="33" t="s">
        <v>17</v>
      </c>
      <c r="B29" s="34"/>
      <c r="C29" s="34"/>
      <c r="D29" s="35"/>
      <c r="E29" s="25">
        <v>22347.8</v>
      </c>
      <c r="F29" s="15">
        <v>24754.8</v>
      </c>
      <c r="G29" s="15">
        <v>21426.1</v>
      </c>
      <c r="H29" s="25">
        <v>20960.5</v>
      </c>
      <c r="I29" s="23">
        <f>H29/G29*100</f>
        <v>97.8269493748279</v>
      </c>
      <c r="J29" s="17">
        <f>H29*100/E29</f>
        <v>93.79223010766161</v>
      </c>
      <c r="K29" s="6"/>
      <c r="L29" s="5">
        <f>H29*100/F29</f>
        <v>84.67246756184659</v>
      </c>
    </row>
    <row r="30" spans="1:12" ht="27.75" customHeight="1">
      <c r="A30" s="33" t="s">
        <v>18</v>
      </c>
      <c r="B30" s="34"/>
      <c r="C30" s="34"/>
      <c r="D30" s="35"/>
      <c r="E30" s="29">
        <f>E11+E12-E27</f>
        <v>0</v>
      </c>
      <c r="F30" s="29">
        <f>F11+F12-F27</f>
        <v>318.3999999999978</v>
      </c>
      <c r="G30" s="29">
        <f>G11+G12-G27</f>
        <v>0</v>
      </c>
      <c r="H30" s="28">
        <f>H11+H12-H27</f>
        <v>282.09999999999854</v>
      </c>
      <c r="I30" s="23" t="e">
        <f>H30/G30*100</f>
        <v>#DIV/0!</v>
      </c>
      <c r="J30" s="17" t="e">
        <f>H30*100/E30</f>
        <v>#DIV/0!</v>
      </c>
      <c r="K30" s="1">
        <f>K11+K12-K27</f>
        <v>0</v>
      </c>
      <c r="L30" s="9">
        <v>0</v>
      </c>
    </row>
    <row r="31" spans="8:9" ht="12.75">
      <c r="H31" s="21"/>
      <c r="I31" s="22"/>
    </row>
  </sheetData>
  <sheetProtection/>
  <mergeCells count="27">
    <mergeCell ref="F2:K2"/>
    <mergeCell ref="F3:K3"/>
    <mergeCell ref="F4:K4"/>
    <mergeCell ref="F5:K5"/>
    <mergeCell ref="A17:D17"/>
    <mergeCell ref="A20:D20"/>
    <mergeCell ref="A11:D11"/>
    <mergeCell ref="A14:D14"/>
    <mergeCell ref="A8:K8"/>
    <mergeCell ref="A10:D10"/>
    <mergeCell ref="A30:D30"/>
    <mergeCell ref="A28:D28"/>
    <mergeCell ref="A29:D29"/>
    <mergeCell ref="A24:D24"/>
    <mergeCell ref="A25:D25"/>
    <mergeCell ref="A22:D22"/>
    <mergeCell ref="A26:D26"/>
    <mergeCell ref="A21:D21"/>
    <mergeCell ref="A18:D18"/>
    <mergeCell ref="A19:D19"/>
    <mergeCell ref="A27:D27"/>
    <mergeCell ref="A9:K9"/>
    <mergeCell ref="A12:D12"/>
    <mergeCell ref="A13:D13"/>
    <mergeCell ref="A16:D16"/>
    <mergeCell ref="A15:D15"/>
    <mergeCell ref="A23:D23"/>
  </mergeCells>
  <printOptions/>
  <pageMargins left="0.25" right="0.25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AdmBGP</cp:lastModifiedBy>
  <cp:lastPrinted>2018-10-11T03:53:55Z</cp:lastPrinted>
  <dcterms:created xsi:type="dcterms:W3CDTF">1996-10-08T23:32:33Z</dcterms:created>
  <dcterms:modified xsi:type="dcterms:W3CDTF">2018-11-08T07:32:34Z</dcterms:modified>
  <cp:category/>
  <cp:version/>
  <cp:contentType/>
  <cp:contentStatus/>
</cp:coreProperties>
</file>