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5480" windowHeight="10365" activeTab="0"/>
  </bookViews>
  <sheets>
    <sheet name="новая класс.2016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<sst xmlns="http://schemas.openxmlformats.org/spreadsheetml/2006/main" count="74" uniqueCount="69">
  <si>
    <t>Национальная экономика</t>
  </si>
  <si>
    <t>0400</t>
  </si>
  <si>
    <t>Дорожное хозяйство (дорожные фонды)</t>
  </si>
  <si>
    <t>0409</t>
  </si>
  <si>
    <t>индекс</t>
  </si>
  <si>
    <t>В С Е Г О РАСХОДЫ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</si>
  <si>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</si>
  <si>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</si>
  <si>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</si>
  <si>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</si>
  <si>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</si>
  <si>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</si>
  <si>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</si>
  <si>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</si>
  <si>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</si>
  <si>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</si>
  <si>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</si>
  <si>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</si>
  <si>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</si>
  <si>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</si>
  <si>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</si>
  <si>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</si>
  <si>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Плановый период</t>
  </si>
  <si>
    <t>2016 год</t>
  </si>
  <si>
    <t>тыс.рублей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</si>
  <si>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</si>
  <si>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</si>
  <si>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</si>
  <si>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</si>
  <si>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</si>
  <si>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</si>
  <si>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</si>
  <si>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</si>
  <si>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</si>
  <si>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</si>
  <si>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</si>
  <si>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Транспорт</t>
  </si>
  <si>
    <t>0408</t>
  </si>
  <si>
    <t>Коммунальное хозяйство</t>
  </si>
  <si>
    <t>0502</t>
  </si>
  <si>
    <t>Благоустройство</t>
  </si>
  <si>
    <t>0503</t>
  </si>
  <si>
    <t>1400</t>
  </si>
  <si>
    <t>1403</t>
  </si>
  <si>
    <t>Совет Белоярского городского поселения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</si>
  <si>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</si>
  <si>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</si>
  <si>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1102</t>
  </si>
  <si>
    <t>1004</t>
  </si>
  <si>
    <t>Охрана семьи и детства</t>
  </si>
  <si>
    <t>% исполнения к отчетному периоду</t>
  </si>
  <si>
    <t>% исполнения к году</t>
  </si>
  <si>
    <t>Другие вопросы в области национальной экономики</t>
  </si>
  <si>
    <t>0412</t>
  </si>
  <si>
    <t>Сельское хозяйство и рыболовство</t>
  </si>
  <si>
    <t>0405</t>
  </si>
  <si>
    <t>План январь-сентябрь 2017 года</t>
  </si>
  <si>
    <t>0705</t>
  </si>
  <si>
    <t>Профессиональная подготовка, переподготовка и повышение квалификации</t>
  </si>
  <si>
    <t>Приложение 5 к постановлению Администрации Белоярского городского поселения   от             июня     2019 года №</t>
  </si>
  <si>
    <t>План на  2019 год, (тыс.руб.)</t>
  </si>
  <si>
    <t>План январь-март 2019 года, (тыс.руб.)</t>
  </si>
  <si>
    <t>Исполнено на 01.04.2019 года,(тыс.руб.)</t>
  </si>
  <si>
    <t>Отчёт об исполнении местного бюджета муниципального образования Белоярское городское поселение Верхнекетского района Томской области  по разделам, подразделам  классификации расходов бюджетов за 1 квартал 2019 года</t>
  </si>
  <si>
    <t xml:space="preserve">Молодежная политика </t>
  </si>
  <si>
    <t xml:space="preserve">Межбюджетные трансферты общего характера бюджетам субъектов Российской Федерации </t>
  </si>
  <si>
    <t xml:space="preserve">Прочие межбюджетные трансферты общего характера бюджетам субъектов Российской Федерации </t>
  </si>
  <si>
    <t>0102</t>
  </si>
  <si>
    <t>0104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</si>
</sst>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0.00000"/>
    <numFmt numFmtId="173" formatCode="0.0000"/>
    <numFmt numFmtId="174" formatCode="0.000"/>
    <numFmt numFmtId="17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4" fillId="30" borderId="11" xfId="0" applyFont="1" applyFill="1" applyBorder="1" applyAlignment="1">
      <alignment horizontal="center"/>
    </xf>
    <xf numFmtId="169" fontId="4" fillId="30" borderId="11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10" fillId="31" borderId="12" xfId="0" applyNumberFormat="1" applyFont="1" applyFill="1" applyBorder="1" applyAlignment="1">
      <alignment horizontal="center" vertical="center" wrapText="1"/>
    </xf>
    <xf numFmtId="49" fontId="4" fillId="31" borderId="13" xfId="0" applyNumberFormat="1" applyFont="1" applyFill="1" applyBorder="1" applyAlignment="1">
      <alignment horizontal="left" vertical="center" wrapText="1" shrinkToFit="1"/>
    </xf>
    <xf numFmtId="168" fontId="8" fillId="31" borderId="14" xfId="0" applyNumberFormat="1" applyFont="1" applyFill="1" applyBorder="1" applyAlignment="1">
      <alignment horizontal="right" vertical="center"/>
    </xf>
    <xf numFmtId="0" fontId="4" fillId="30" borderId="15" xfId="0" applyFont="1" applyFill="1" applyBorder="1" applyAlignment="1">
      <alignment horizontal="center" vertical="center" wrapText="1"/>
    </xf>
    <xf numFmtId="168" fontId="8" fillId="31" borderId="16" xfId="0" applyNumberFormat="1" applyFont="1" applyFill="1" applyBorder="1" applyAlignment="1">
      <alignment horizontal="right" vertical="center"/>
    </xf>
    <xf numFmtId="49" fontId="8" fillId="31" borderId="17" xfId="0" applyNumberFormat="1" applyFont="1" applyFill="1" applyBorder="1" applyAlignment="1">
      <alignment horizontal="left" vertical="center" wrapText="1" shrinkToFit="1"/>
    </xf>
    <xf numFmtId="49" fontId="8" fillId="31" borderId="18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/>
    </xf>
    <xf numFmtId="49" fontId="6" fillId="31" borderId="13" xfId="0" applyNumberFormat="1" applyFont="1" applyFill="1" applyBorder="1" applyAlignment="1">
      <alignment horizontal="left" vertical="center" wrapText="1" shrinkToFit="1"/>
    </xf>
    <xf numFmtId="49" fontId="8" fillId="31" borderId="12" xfId="0" applyNumberFormat="1" applyFont="1" applyFill="1" applyBorder="1" applyAlignment="1">
      <alignment horizontal="center" vertical="center" wrapText="1"/>
    </xf>
    <xf numFmtId="49" fontId="8" fillId="31" borderId="13" xfId="0" applyNumberFormat="1" applyFont="1" applyFill="1" applyBorder="1" applyAlignment="1">
      <alignment horizontal="left" vertical="center" wrapText="1" shrinkToFit="1"/>
    </xf>
    <xf numFmtId="49" fontId="8" fillId="31" borderId="19" xfId="0" applyNumberFormat="1" applyFont="1" applyFill="1" applyBorder="1" applyAlignment="1">
      <alignment horizontal="left" vertical="center" wrapText="1" shrinkToFit="1"/>
    </xf>
    <xf numFmtId="168" fontId="8" fillId="31" borderId="20" xfId="0" applyNumberFormat="1" applyFont="1" applyFill="1" applyBorder="1" applyAlignment="1">
      <alignment horizontal="right" vertical="center"/>
    </xf>
    <xf numFmtId="49" fontId="43" fillId="31" borderId="13" xfId="0" applyNumberFormat="1" applyFont="1" applyFill="1" applyBorder="1" applyAlignment="1">
      <alignment horizontal="left" vertical="center" wrapText="1" shrinkToFit="1"/>
    </xf>
    <xf numFmtId="0" fontId="10" fillId="31" borderId="10" xfId="0" applyFont="1" applyFill="1" applyBorder="1" applyAlignment="1">
      <alignment/>
    </xf>
    <xf numFmtId="168" fontId="8" fillId="31" borderId="10" xfId="0" applyNumberFormat="1" applyFont="1" applyFill="1" applyBorder="1" applyAlignment="1">
      <alignment horizontal="right"/>
    </xf>
    <xf numFmtId="168" fontId="10" fillId="31" borderId="10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center" wrapText="1"/>
    </xf>
    <xf numFmtId="1" fontId="4" fillId="31" borderId="10" xfId="0" applyNumberFormat="1" applyFont="1" applyFill="1" applyBorder="1" applyAlignment="1">
      <alignment horizontal="center" vertical="center"/>
    </xf>
    <xf numFmtId="1" fontId="7" fillId="31" borderId="10" xfId="0" applyNumberFormat="1" applyFont="1" applyFill="1" applyBorder="1" applyAlignment="1">
      <alignment horizontal="center" vertical="center"/>
    </xf>
    <xf numFmtId="49" fontId="4" fillId="31" borderId="19" xfId="0" applyNumberFormat="1" applyFont="1" applyFill="1" applyBorder="1" applyAlignment="1">
      <alignment horizontal="left" vertical="center" wrapText="1" shrinkToFit="1"/>
    </xf>
    <xf numFmtId="0" fontId="4" fillId="31" borderId="10" xfId="0" applyFont="1" applyFill="1" applyBorder="1" applyAlignment="1">
      <alignment horizontal="left" vertical="top" wrapText="1"/>
    </xf>
    <xf numFmtId="168" fontId="4" fillId="31" borderId="14" xfId="0" applyNumberFormat="1" applyFont="1" applyFill="1" applyBorder="1" applyAlignment="1">
      <alignment horizontal="right" vertical="center"/>
    </xf>
    <xf numFmtId="168" fontId="4" fillId="31" borderId="10" xfId="0" applyNumberFormat="1" applyFont="1" applyFill="1" applyBorder="1" applyAlignment="1">
      <alignment horizontal="right" vertical="center"/>
    </xf>
    <xf numFmtId="168" fontId="43" fillId="31" borderId="14" xfId="0" applyNumberFormat="1" applyFont="1" applyFill="1" applyBorder="1" applyAlignment="1">
      <alignment horizontal="right" vertical="center"/>
    </xf>
    <xf numFmtId="168" fontId="4" fillId="31" borderId="10" xfId="0" applyNumberFormat="1" applyFont="1" applyFill="1" applyBorder="1" applyAlignment="1">
      <alignment horizontal="right"/>
    </xf>
    <xf numFmtId="0" fontId="4" fillId="31" borderId="0" xfId="0" applyFont="1" applyFill="1" applyAlignment="1">
      <alignment/>
    </xf>
    <xf numFmtId="168" fontId="4" fillId="31" borderId="0" xfId="0" applyNumberFormat="1" applyFont="1" applyFill="1" applyAlignment="1">
      <alignment horizontal="right"/>
    </xf>
    <xf numFmtId="169" fontId="4" fillId="31" borderId="0" xfId="0" applyNumberFormat="1" applyFont="1" applyFill="1" applyAlignment="1">
      <alignment/>
    </xf>
    <xf numFmtId="49" fontId="4" fillId="31" borderId="12" xfId="0" applyNumberFormat="1" applyFont="1" applyFill="1" applyBorder="1" applyAlignment="1">
      <alignment horizontal="center" vertical="center" wrapText="1"/>
    </xf>
    <xf numFmtId="168" fontId="4" fillId="31" borderId="20" xfId="0" applyNumberFormat="1" applyFont="1" applyFill="1" applyBorder="1" applyAlignment="1">
      <alignment horizontal="right" vertical="center"/>
    </xf>
    <xf numFmtId="168" fontId="4" fillId="31" borderId="21" xfId="0" applyNumberFormat="1" applyFont="1" applyFill="1" applyBorder="1" applyAlignment="1">
      <alignment horizontal="right" vertical="center"/>
    </xf>
    <xf numFmtId="49" fontId="8" fillId="31" borderId="22" xfId="0" applyNumberFormat="1" applyFont="1" applyFill="1" applyBorder="1" applyAlignment="1">
      <alignment horizontal="center" wrapText="1"/>
    </xf>
    <xf numFmtId="49" fontId="4" fillId="31" borderId="22" xfId="0" applyNumberFormat="1" applyFont="1" applyFill="1" applyBorder="1" applyAlignment="1">
      <alignment horizontal="center" wrapText="1"/>
    </xf>
    <xf numFmtId="49" fontId="8" fillId="31" borderId="12" xfId="0" applyNumberFormat="1" applyFont="1" applyFill="1" applyBorder="1" applyAlignment="1">
      <alignment horizontal="center" wrapText="1"/>
    </xf>
    <xf numFmtId="168" fontId="4" fillId="31" borderId="14" xfId="0" applyNumberFormat="1" applyFont="1" applyFill="1" applyBorder="1" applyAlignment="1">
      <alignment horizontal="center"/>
    </xf>
    <xf numFmtId="168" fontId="4" fillId="31" borderId="10" xfId="0" applyNumberFormat="1" applyFont="1" applyFill="1" applyBorder="1" applyAlignment="1">
      <alignment horizontal="center"/>
    </xf>
    <xf numFmtId="49" fontId="43" fillId="31" borderId="1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0" borderId="15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 wrapText="1"/>
    </xf>
    <xf numFmtId="0" fontId="4" fillId="31" borderId="24" xfId="0" applyFont="1" applyFill="1" applyBorder="1" applyAlignment="1">
      <alignment horizontal="center" wrapText="1"/>
    </xf>
    <xf numFmtId="0" fontId="4" fillId="30" borderId="0" xfId="0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49.875" style="3" customWidth="1"/>
    <col min="2" max="2" width="5.75390625" style="4" customWidth="1"/>
    <col min="3" max="3" width="10.375" style="5" customWidth="1"/>
    <col min="4" max="4" width="6.125" style="6" hidden="1" customWidth="1"/>
    <col min="5" max="5" width="12.00390625" style="4" hidden="1" customWidth="1"/>
    <col min="6" max="6" width="6.00390625" style="6" hidden="1" customWidth="1"/>
    <col min="7" max="7" width="12.00390625" style="4" hidden="1" customWidth="1"/>
    <col min="8" max="8" width="8.75390625" style="4" hidden="1" customWidth="1"/>
    <col min="9" max="9" width="8.25390625" style="4" customWidth="1"/>
    <col min="10" max="10" width="9.875" style="4" customWidth="1"/>
    <col min="11" max="11" width="9.75390625" style="4" hidden="1" customWidth="1"/>
    <col min="12" max="12" width="9.125" style="4" customWidth="1"/>
    <col min="13" max="13" width="6.625" style="4" customWidth="1"/>
    <col min="14" max="16384" width="9.125" style="4" customWidth="1"/>
  </cols>
  <sheetData>
    <row r="1" spans="2:13" ht="48.75" customHeight="1">
      <c r="B1" s="58" t="s">
        <v>59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2" customFormat="1" ht="29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s="2" customFormat="1" ht="9" customHeight="1" hidden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s="2" customFormat="1" ht="20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1" customFormat="1" ht="47.25" customHeight="1">
      <c r="A5" s="61" t="s">
        <v>63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7" ht="21" customHeight="1" hidden="1">
      <c r="A6" s="7"/>
      <c r="B6" s="12"/>
      <c r="C6" s="13"/>
      <c r="G6" s="14" t="s">
        <v>24</v>
      </c>
    </row>
    <row r="7" spans="1:13" ht="27" customHeight="1">
      <c r="A7" s="53" t="s">
        <v>25</v>
      </c>
      <c r="B7" s="59" t="s">
        <v>26</v>
      </c>
      <c r="C7" s="53" t="s">
        <v>60</v>
      </c>
      <c r="D7" s="10" t="s">
        <v>22</v>
      </c>
      <c r="E7" s="54" t="s">
        <v>22</v>
      </c>
      <c r="F7" s="55"/>
      <c r="G7" s="55"/>
      <c r="H7" s="56" t="s">
        <v>56</v>
      </c>
      <c r="I7" s="56" t="s">
        <v>61</v>
      </c>
      <c r="J7" s="56" t="s">
        <v>62</v>
      </c>
      <c r="K7" s="56" t="s">
        <v>50</v>
      </c>
      <c r="L7" s="56" t="s">
        <v>50</v>
      </c>
      <c r="M7" s="56" t="s">
        <v>51</v>
      </c>
    </row>
    <row r="8" spans="1:13" ht="37.5" customHeight="1">
      <c r="A8" s="53"/>
      <c r="B8" s="60"/>
      <c r="C8" s="53"/>
      <c r="D8" s="11" t="s">
        <v>4</v>
      </c>
      <c r="E8" s="8" t="s">
        <v>23</v>
      </c>
      <c r="F8" s="11" t="s">
        <v>4</v>
      </c>
      <c r="G8" s="18" t="s">
        <v>34</v>
      </c>
      <c r="H8" s="57"/>
      <c r="I8" s="57"/>
      <c r="J8" s="57"/>
      <c r="K8" s="57"/>
      <c r="L8" s="57"/>
      <c r="M8" s="57"/>
    </row>
    <row r="9" spans="1:13" s="9" customFormat="1" ht="21" customHeight="1">
      <c r="A9" s="20" t="s">
        <v>5</v>
      </c>
      <c r="B9" s="21"/>
      <c r="C9" s="19">
        <f aca="true" t="shared" si="0" ref="C9:J9">C10+C35</f>
        <v>49115.49999999999</v>
      </c>
      <c r="D9" s="19" t="e">
        <f t="shared" si="0"/>
        <v>#REF!</v>
      </c>
      <c r="E9" s="19" t="e">
        <f t="shared" si="0"/>
        <v>#REF!</v>
      </c>
      <c r="F9" s="19" t="e">
        <f t="shared" si="0"/>
        <v>#REF!</v>
      </c>
      <c r="G9" s="19" t="e">
        <f t="shared" si="0"/>
        <v>#REF!</v>
      </c>
      <c r="H9" s="19">
        <f t="shared" si="0"/>
        <v>49932.700000000004</v>
      </c>
      <c r="I9" s="19">
        <f t="shared" si="0"/>
        <v>9575.7</v>
      </c>
      <c r="J9" s="19">
        <f t="shared" si="0"/>
        <v>4764</v>
      </c>
      <c r="K9" s="22">
        <f aca="true" t="shared" si="1" ref="K9:K37">J9/H9*100</f>
        <v>9.540841973296056</v>
      </c>
      <c r="L9" s="22">
        <f>J9/I9*100</f>
        <v>49.750932046743316</v>
      </c>
      <c r="M9" s="22">
        <f aca="true" t="shared" si="2" ref="M9:M37">J9/C9*100</f>
        <v>9.699585670511347</v>
      </c>
    </row>
    <row r="10" spans="1:13" ht="31.5">
      <c r="A10" s="23" t="s">
        <v>35</v>
      </c>
      <c r="B10" s="24" t="s">
        <v>16</v>
      </c>
      <c r="C10" s="17">
        <f aca="true" t="shared" si="3" ref="C10:J10">C11+C15+C20+C24+C27+C30+C33</f>
        <v>49115.49999999999</v>
      </c>
      <c r="D10" s="17" t="e">
        <f t="shared" si="3"/>
        <v>#REF!</v>
      </c>
      <c r="E10" s="17" t="e">
        <f t="shared" si="3"/>
        <v>#REF!</v>
      </c>
      <c r="F10" s="17" t="e">
        <f t="shared" si="3"/>
        <v>#REF!</v>
      </c>
      <c r="G10" s="17" t="e">
        <f t="shared" si="3"/>
        <v>#REF!</v>
      </c>
      <c r="H10" s="17">
        <f t="shared" si="3"/>
        <v>49613.9</v>
      </c>
      <c r="I10" s="17">
        <f t="shared" si="3"/>
        <v>9575.7</v>
      </c>
      <c r="J10" s="17">
        <f t="shared" si="3"/>
        <v>4764</v>
      </c>
      <c r="K10" s="22">
        <f t="shared" si="1"/>
        <v>9.602147785197293</v>
      </c>
      <c r="L10" s="22">
        <f aca="true" t="shared" si="4" ref="L10:L37">J10/I10*100</f>
        <v>49.750932046743316</v>
      </c>
      <c r="M10" s="22">
        <f t="shared" si="2"/>
        <v>9.699585670511347</v>
      </c>
    </row>
    <row r="11" spans="1:13" ht="14.25">
      <c r="A11" s="25" t="s">
        <v>27</v>
      </c>
      <c r="B11" s="24" t="s">
        <v>28</v>
      </c>
      <c r="C11" s="17">
        <f aca="true" t="shared" si="5" ref="C11:J11">C12+C14+C13</f>
        <v>10416.1</v>
      </c>
      <c r="D11" s="17" t="e">
        <f t="shared" si="5"/>
        <v>#REF!</v>
      </c>
      <c r="E11" s="17" t="e">
        <f t="shared" si="5"/>
        <v>#REF!</v>
      </c>
      <c r="F11" s="17" t="e">
        <f t="shared" si="5"/>
        <v>#REF!</v>
      </c>
      <c r="G11" s="17" t="e">
        <f t="shared" si="5"/>
        <v>#REF!</v>
      </c>
      <c r="H11" s="17">
        <f t="shared" si="5"/>
        <v>7033.1</v>
      </c>
      <c r="I11" s="17">
        <f t="shared" si="5"/>
        <v>2798.7</v>
      </c>
      <c r="J11" s="17">
        <f t="shared" si="5"/>
        <v>2504.5</v>
      </c>
      <c r="K11" s="22">
        <f t="shared" si="1"/>
        <v>35.610186119918666</v>
      </c>
      <c r="L11" s="22">
        <f t="shared" si="4"/>
        <v>89.48797656054597</v>
      </c>
      <c r="M11" s="22">
        <f t="shared" si="2"/>
        <v>24.044508021236354</v>
      </c>
    </row>
    <row r="12" spans="1:13" ht="25.5">
      <c r="A12" s="16" t="s">
        <v>45</v>
      </c>
      <c r="B12" s="44" t="s">
        <v>67</v>
      </c>
      <c r="C12" s="37">
        <v>1116</v>
      </c>
      <c r="D12" s="37" t="e">
        <f>#REF!</f>
        <v>#REF!</v>
      </c>
      <c r="E12" s="37" t="e">
        <f>#REF!</f>
        <v>#REF!</v>
      </c>
      <c r="F12" s="37" t="e">
        <f>#REF!</f>
        <v>#REF!</v>
      </c>
      <c r="G12" s="37" t="e">
        <f>#REF!</f>
        <v>#REF!</v>
      </c>
      <c r="H12" s="37">
        <v>5758.1</v>
      </c>
      <c r="I12" s="37">
        <v>294</v>
      </c>
      <c r="J12" s="37">
        <v>261.9</v>
      </c>
      <c r="K12" s="34">
        <f t="shared" si="1"/>
        <v>4.54837533214081</v>
      </c>
      <c r="L12" s="22">
        <f t="shared" si="4"/>
        <v>89.08163265306122</v>
      </c>
      <c r="M12" s="34">
        <f t="shared" si="2"/>
        <v>23.46774193548387</v>
      </c>
    </row>
    <row r="13" spans="1:13" ht="44.25" customHeight="1">
      <c r="A13" s="16" t="s">
        <v>31</v>
      </c>
      <c r="B13" s="44" t="s">
        <v>68</v>
      </c>
      <c r="C13" s="45">
        <v>8559</v>
      </c>
      <c r="D13" s="45" t="e">
        <f>#REF!</f>
        <v>#REF!</v>
      </c>
      <c r="E13" s="45" t="e">
        <f>#REF!</f>
        <v>#REF!</v>
      </c>
      <c r="F13" s="45" t="e">
        <f>#REF!</f>
        <v>#REF!</v>
      </c>
      <c r="G13" s="45" t="e">
        <f>#REF!</f>
        <v>#REF!</v>
      </c>
      <c r="H13" s="45">
        <v>837</v>
      </c>
      <c r="I13" s="45">
        <v>2292.6</v>
      </c>
      <c r="J13" s="45">
        <v>2031.4</v>
      </c>
      <c r="K13" s="34">
        <f t="shared" si="1"/>
        <v>242.70011947431303</v>
      </c>
      <c r="L13" s="22">
        <f t="shared" si="4"/>
        <v>88.60682194887902</v>
      </c>
      <c r="M13" s="34">
        <f t="shared" si="2"/>
        <v>23.734081084238813</v>
      </c>
    </row>
    <row r="14" spans="1:13" ht="15">
      <c r="A14" s="16" t="s">
        <v>32</v>
      </c>
      <c r="B14" s="32" t="s">
        <v>33</v>
      </c>
      <c r="C14" s="46">
        <v>741.1</v>
      </c>
      <c r="D14" s="46" t="e">
        <f>#REF!+#REF!</f>
        <v>#REF!</v>
      </c>
      <c r="E14" s="46" t="e">
        <f>#REF!+#REF!</f>
        <v>#REF!</v>
      </c>
      <c r="F14" s="46" t="e">
        <f>#REF!+#REF!</f>
        <v>#REF!</v>
      </c>
      <c r="G14" s="46" t="e">
        <f>#REF!+#REF!</f>
        <v>#REF!</v>
      </c>
      <c r="H14" s="46">
        <v>438</v>
      </c>
      <c r="I14" s="46">
        <v>212.1</v>
      </c>
      <c r="J14" s="46">
        <v>211.2</v>
      </c>
      <c r="K14" s="34">
        <f t="shared" si="1"/>
        <v>48.219178082191775</v>
      </c>
      <c r="L14" s="22">
        <f t="shared" si="4"/>
        <v>99.57567185289957</v>
      </c>
      <c r="M14" s="34">
        <f t="shared" si="2"/>
        <v>28.498178383484007</v>
      </c>
    </row>
    <row r="15" spans="1:13" ht="14.25">
      <c r="A15" s="26" t="s">
        <v>0</v>
      </c>
      <c r="B15" s="47" t="s">
        <v>1</v>
      </c>
      <c r="C15" s="17">
        <f>C17+C18+C19+C16</f>
        <v>25006.399999999998</v>
      </c>
      <c r="D15" s="17" t="e">
        <f aca="true" t="shared" si="6" ref="D15:I15">D17+D18+D19+D16</f>
        <v>#REF!</v>
      </c>
      <c r="E15" s="17" t="e">
        <f t="shared" si="6"/>
        <v>#REF!</v>
      </c>
      <c r="F15" s="17" t="e">
        <f t="shared" si="6"/>
        <v>#REF!</v>
      </c>
      <c r="G15" s="17" t="e">
        <f t="shared" si="6"/>
        <v>#REF!</v>
      </c>
      <c r="H15" s="17">
        <f t="shared" si="6"/>
        <v>26154.899999999998</v>
      </c>
      <c r="I15" s="17">
        <f t="shared" si="6"/>
        <v>5375.200000000001</v>
      </c>
      <c r="J15" s="17">
        <f>J17+J18+J19+J16</f>
        <v>1325</v>
      </c>
      <c r="K15" s="22">
        <f t="shared" si="1"/>
        <v>5.065972341702702</v>
      </c>
      <c r="L15" s="22">
        <f t="shared" si="4"/>
        <v>24.650245572257774</v>
      </c>
      <c r="M15" s="22">
        <f t="shared" si="2"/>
        <v>5.2986435472519045</v>
      </c>
    </row>
    <row r="16" spans="1:13" ht="15" hidden="1">
      <c r="A16" s="35" t="s">
        <v>54</v>
      </c>
      <c r="B16" s="48" t="s">
        <v>55</v>
      </c>
      <c r="C16" s="37"/>
      <c r="D16" s="37"/>
      <c r="E16" s="37"/>
      <c r="F16" s="37"/>
      <c r="G16" s="37"/>
      <c r="H16" s="37">
        <v>95</v>
      </c>
      <c r="I16" s="37"/>
      <c r="J16" s="37"/>
      <c r="K16" s="34">
        <f t="shared" si="1"/>
        <v>0</v>
      </c>
      <c r="L16" s="22" t="e">
        <f t="shared" si="4"/>
        <v>#DIV/0!</v>
      </c>
      <c r="M16" s="34" t="e">
        <f t="shared" si="2"/>
        <v>#DIV/0!</v>
      </c>
    </row>
    <row r="17" spans="1:13" ht="14.25">
      <c r="A17" s="16" t="s">
        <v>36</v>
      </c>
      <c r="B17" s="32" t="s">
        <v>37</v>
      </c>
      <c r="C17" s="37">
        <v>200</v>
      </c>
      <c r="D17" s="37" t="e">
        <f>#REF!</f>
        <v>#REF!</v>
      </c>
      <c r="E17" s="37" t="e">
        <f>#REF!</f>
        <v>#REF!</v>
      </c>
      <c r="F17" s="37" t="e">
        <f>#REF!</f>
        <v>#REF!</v>
      </c>
      <c r="G17" s="37" t="e">
        <f>#REF!</f>
        <v>#REF!</v>
      </c>
      <c r="H17" s="37">
        <v>3.6</v>
      </c>
      <c r="I17" s="37">
        <v>166.5</v>
      </c>
      <c r="J17" s="37">
        <v>166.5</v>
      </c>
      <c r="K17" s="33">
        <f t="shared" si="1"/>
        <v>4625</v>
      </c>
      <c r="L17" s="22">
        <f t="shared" si="4"/>
        <v>100</v>
      </c>
      <c r="M17" s="33">
        <f t="shared" si="2"/>
        <v>83.25</v>
      </c>
    </row>
    <row r="18" spans="1:13" ht="15">
      <c r="A18" s="16" t="s">
        <v>2</v>
      </c>
      <c r="B18" s="32" t="s">
        <v>3</v>
      </c>
      <c r="C18" s="37">
        <v>20963.1</v>
      </c>
      <c r="D18" s="37" t="e">
        <f>#REF!+#REF!+#REF!</f>
        <v>#REF!</v>
      </c>
      <c r="E18" s="37" t="e">
        <f>#REF!+#REF!+#REF!</f>
        <v>#REF!</v>
      </c>
      <c r="F18" s="37" t="e">
        <f>#REF!+#REF!+#REF!</f>
        <v>#REF!</v>
      </c>
      <c r="G18" s="37" t="e">
        <f>#REF!+#REF!+#REF!</f>
        <v>#REF!</v>
      </c>
      <c r="H18" s="37">
        <v>24754.8</v>
      </c>
      <c r="I18" s="37">
        <v>1365.4</v>
      </c>
      <c r="J18" s="37">
        <v>1158.5</v>
      </c>
      <c r="K18" s="34">
        <f t="shared" si="1"/>
        <v>4.679900463748445</v>
      </c>
      <c r="L18" s="22">
        <f t="shared" si="4"/>
        <v>84.8469313021825</v>
      </c>
      <c r="M18" s="34">
        <f t="shared" si="2"/>
        <v>5.526377301067114</v>
      </c>
    </row>
    <row r="19" spans="1:13" ht="15">
      <c r="A19" s="16" t="s">
        <v>52</v>
      </c>
      <c r="B19" s="32" t="s">
        <v>53</v>
      </c>
      <c r="C19" s="37">
        <v>3843.3</v>
      </c>
      <c r="D19" s="37"/>
      <c r="E19" s="37"/>
      <c r="F19" s="37"/>
      <c r="G19" s="37"/>
      <c r="H19" s="37">
        <v>1301.5</v>
      </c>
      <c r="I19" s="37">
        <v>3843.3</v>
      </c>
      <c r="J19" s="37">
        <v>0</v>
      </c>
      <c r="K19" s="34">
        <f t="shared" si="1"/>
        <v>0</v>
      </c>
      <c r="L19" s="22">
        <f t="shared" si="4"/>
        <v>0</v>
      </c>
      <c r="M19" s="34">
        <f t="shared" si="2"/>
        <v>0</v>
      </c>
    </row>
    <row r="20" spans="1:13" ht="14.25">
      <c r="A20" s="25" t="s">
        <v>6</v>
      </c>
      <c r="B20" s="49" t="s">
        <v>7</v>
      </c>
      <c r="C20" s="17">
        <f aca="true" t="shared" si="7" ref="C20:J20">C21+C22+C23</f>
        <v>6043.2</v>
      </c>
      <c r="D20" s="17" t="e">
        <f t="shared" si="7"/>
        <v>#REF!</v>
      </c>
      <c r="E20" s="17" t="e">
        <f t="shared" si="7"/>
        <v>#REF!</v>
      </c>
      <c r="F20" s="17" t="e">
        <f t="shared" si="7"/>
        <v>#REF!</v>
      </c>
      <c r="G20" s="17" t="e">
        <f t="shared" si="7"/>
        <v>#REF!</v>
      </c>
      <c r="H20" s="17">
        <f t="shared" si="7"/>
        <v>14009.7</v>
      </c>
      <c r="I20" s="17">
        <f t="shared" si="7"/>
        <v>997.0999999999999</v>
      </c>
      <c r="J20" s="17">
        <f t="shared" si="7"/>
        <v>599.3</v>
      </c>
      <c r="K20" s="22">
        <f t="shared" si="1"/>
        <v>4.27775041578335</v>
      </c>
      <c r="L20" s="22">
        <f t="shared" si="4"/>
        <v>60.104302477183836</v>
      </c>
      <c r="M20" s="22">
        <f t="shared" si="2"/>
        <v>9.916931427058511</v>
      </c>
    </row>
    <row r="21" spans="1:13" ht="14.25">
      <c r="A21" s="16" t="s">
        <v>20</v>
      </c>
      <c r="B21" s="50" t="s">
        <v>21</v>
      </c>
      <c r="C21" s="37">
        <v>350</v>
      </c>
      <c r="D21" s="37" t="e">
        <f>#REF!+#REF!+#REF!</f>
        <v>#REF!</v>
      </c>
      <c r="E21" s="37" t="e">
        <f>#REF!+#REF!+#REF!</f>
        <v>#REF!</v>
      </c>
      <c r="F21" s="37" t="e">
        <f>#REF!+#REF!+#REF!</f>
        <v>#REF!</v>
      </c>
      <c r="G21" s="37" t="e">
        <f>#REF!+#REF!+#REF!</f>
        <v>#REF!</v>
      </c>
      <c r="H21" s="37">
        <v>1691.5</v>
      </c>
      <c r="I21" s="37">
        <v>58.3</v>
      </c>
      <c r="J21" s="37">
        <v>18.3</v>
      </c>
      <c r="K21" s="33">
        <f t="shared" si="1"/>
        <v>1.0818799881761751</v>
      </c>
      <c r="L21" s="22">
        <f t="shared" si="4"/>
        <v>31.389365351629507</v>
      </c>
      <c r="M21" s="33">
        <f t="shared" si="2"/>
        <v>5.228571428571429</v>
      </c>
    </row>
    <row r="22" spans="1:13" ht="14.25" hidden="1">
      <c r="A22" s="16" t="s">
        <v>38</v>
      </c>
      <c r="B22" s="50" t="s">
        <v>39</v>
      </c>
      <c r="C22" s="37">
        <v>0</v>
      </c>
      <c r="D22" s="37" t="e">
        <f>#REF!+#REF!+#REF!</f>
        <v>#REF!</v>
      </c>
      <c r="E22" s="37" t="e">
        <f>#REF!+#REF!+#REF!</f>
        <v>#REF!</v>
      </c>
      <c r="F22" s="37" t="e">
        <f>#REF!+#REF!+#REF!</f>
        <v>#REF!</v>
      </c>
      <c r="G22" s="37" t="e">
        <f>#REF!+#REF!+#REF!</f>
        <v>#REF!</v>
      </c>
      <c r="H22" s="37">
        <v>8494.4</v>
      </c>
      <c r="I22" s="37">
        <v>0</v>
      </c>
      <c r="J22" s="37">
        <v>0</v>
      </c>
      <c r="K22" s="33">
        <f t="shared" si="1"/>
        <v>0</v>
      </c>
      <c r="L22" s="22" t="e">
        <f t="shared" si="4"/>
        <v>#DIV/0!</v>
      </c>
      <c r="M22" s="33" t="e">
        <f t="shared" si="2"/>
        <v>#DIV/0!</v>
      </c>
    </row>
    <row r="23" spans="1:13" ht="14.25">
      <c r="A23" s="16" t="s">
        <v>40</v>
      </c>
      <c r="B23" s="50" t="s">
        <v>41</v>
      </c>
      <c r="C23" s="37">
        <v>5693.2</v>
      </c>
      <c r="D23" s="37" t="e">
        <f>#REF!+#REF!+#REF!</f>
        <v>#REF!</v>
      </c>
      <c r="E23" s="37" t="e">
        <f>#REF!+#REF!+#REF!</f>
        <v>#REF!</v>
      </c>
      <c r="F23" s="37" t="e">
        <f>#REF!+#REF!+#REF!</f>
        <v>#REF!</v>
      </c>
      <c r="G23" s="37" t="e">
        <f>#REF!+#REF!+#REF!</f>
        <v>#REF!</v>
      </c>
      <c r="H23" s="37">
        <v>3823.8</v>
      </c>
      <c r="I23" s="37">
        <v>938.8</v>
      </c>
      <c r="J23" s="37">
        <v>581</v>
      </c>
      <c r="K23" s="33">
        <f t="shared" si="1"/>
        <v>15.194309325801559</v>
      </c>
      <c r="L23" s="22">
        <f t="shared" si="4"/>
        <v>61.88751597784405</v>
      </c>
      <c r="M23" s="33">
        <f t="shared" si="2"/>
        <v>10.20515702943863</v>
      </c>
    </row>
    <row r="24" spans="1:13" ht="18" customHeight="1">
      <c r="A24" s="25" t="s">
        <v>8</v>
      </c>
      <c r="B24" s="49" t="s">
        <v>9</v>
      </c>
      <c r="C24" s="17">
        <f>C26+C25</f>
        <v>20</v>
      </c>
      <c r="D24" s="17" t="e">
        <f aca="true" t="shared" si="8" ref="D24:I24">D26+D25</f>
        <v>#REF!</v>
      </c>
      <c r="E24" s="17" t="e">
        <f t="shared" si="8"/>
        <v>#REF!</v>
      </c>
      <c r="F24" s="17" t="e">
        <f t="shared" si="8"/>
        <v>#REF!</v>
      </c>
      <c r="G24" s="17" t="e">
        <f t="shared" si="8"/>
        <v>#REF!</v>
      </c>
      <c r="H24" s="17">
        <f t="shared" si="8"/>
        <v>7.9</v>
      </c>
      <c r="I24" s="17">
        <f t="shared" si="8"/>
        <v>0</v>
      </c>
      <c r="J24" s="17">
        <f>J26+J25</f>
        <v>0</v>
      </c>
      <c r="K24" s="22">
        <f t="shared" si="1"/>
        <v>0</v>
      </c>
      <c r="L24" s="22" t="e">
        <f t="shared" si="4"/>
        <v>#DIV/0!</v>
      </c>
      <c r="M24" s="22">
        <f t="shared" si="2"/>
        <v>0</v>
      </c>
    </row>
    <row r="25" spans="1:13" ht="25.5" hidden="1">
      <c r="A25" s="16" t="s">
        <v>58</v>
      </c>
      <c r="B25" s="50" t="s">
        <v>57</v>
      </c>
      <c r="C25" s="37"/>
      <c r="D25" s="37"/>
      <c r="E25" s="37"/>
      <c r="F25" s="37"/>
      <c r="G25" s="37"/>
      <c r="H25" s="37"/>
      <c r="I25" s="37"/>
      <c r="J25" s="37"/>
      <c r="K25" s="22"/>
      <c r="L25" s="22" t="e">
        <f t="shared" si="4"/>
        <v>#DIV/0!</v>
      </c>
      <c r="M25" s="22" t="e">
        <f t="shared" si="2"/>
        <v>#DIV/0!</v>
      </c>
    </row>
    <row r="26" spans="1:13" ht="20.25" customHeight="1">
      <c r="A26" s="16" t="s">
        <v>64</v>
      </c>
      <c r="B26" s="50" t="s">
        <v>10</v>
      </c>
      <c r="C26" s="37">
        <v>20</v>
      </c>
      <c r="D26" s="37" t="e">
        <f>#REF!</f>
        <v>#REF!</v>
      </c>
      <c r="E26" s="37" t="e">
        <f>#REF!</f>
        <v>#REF!</v>
      </c>
      <c r="F26" s="37" t="e">
        <f>#REF!</f>
        <v>#REF!</v>
      </c>
      <c r="G26" s="37" t="e">
        <f>#REF!</f>
        <v>#REF!</v>
      </c>
      <c r="H26" s="37">
        <v>7.9</v>
      </c>
      <c r="I26" s="37">
        <v>0</v>
      </c>
      <c r="J26" s="37">
        <v>0</v>
      </c>
      <c r="K26" s="34">
        <f t="shared" si="1"/>
        <v>0</v>
      </c>
      <c r="L26" s="22" t="e">
        <f t="shared" si="4"/>
        <v>#DIV/0!</v>
      </c>
      <c r="M26" s="34">
        <f t="shared" si="2"/>
        <v>0</v>
      </c>
    </row>
    <row r="27" spans="1:13" ht="14.25">
      <c r="A27" s="25" t="s">
        <v>11</v>
      </c>
      <c r="B27" s="49" t="s">
        <v>12</v>
      </c>
      <c r="C27" s="17">
        <f aca="true" t="shared" si="9" ref="C27:J27">C28+C29</f>
        <v>5619.6</v>
      </c>
      <c r="D27" s="17" t="e">
        <f t="shared" si="9"/>
        <v>#REF!</v>
      </c>
      <c r="E27" s="17" t="e">
        <f t="shared" si="9"/>
        <v>#REF!</v>
      </c>
      <c r="F27" s="17" t="e">
        <f t="shared" si="9"/>
        <v>#REF!</v>
      </c>
      <c r="G27" s="17" t="e">
        <f t="shared" si="9"/>
        <v>#REF!</v>
      </c>
      <c r="H27" s="17">
        <f t="shared" si="9"/>
        <v>1209.7</v>
      </c>
      <c r="I27" s="17">
        <f t="shared" si="9"/>
        <v>64.5</v>
      </c>
      <c r="J27" s="17">
        <f t="shared" si="9"/>
        <v>0</v>
      </c>
      <c r="K27" s="22">
        <f t="shared" si="1"/>
        <v>0</v>
      </c>
      <c r="L27" s="22">
        <f t="shared" si="4"/>
        <v>0</v>
      </c>
      <c r="M27" s="22">
        <f t="shared" si="2"/>
        <v>0</v>
      </c>
    </row>
    <row r="28" spans="1:13" ht="14.25">
      <c r="A28" s="16" t="s">
        <v>13</v>
      </c>
      <c r="B28" s="51" t="s">
        <v>14</v>
      </c>
      <c r="C28" s="37">
        <v>138</v>
      </c>
      <c r="D28" s="37" t="e">
        <f>#REF!</f>
        <v>#REF!</v>
      </c>
      <c r="E28" s="37" t="e">
        <f>#REF!</f>
        <v>#REF!</v>
      </c>
      <c r="F28" s="37" t="e">
        <f>#REF!</f>
        <v>#REF!</v>
      </c>
      <c r="G28" s="37" t="e">
        <f>#REF!</f>
        <v>#REF!</v>
      </c>
      <c r="H28" s="37">
        <v>303.6</v>
      </c>
      <c r="I28" s="37">
        <v>64.5</v>
      </c>
      <c r="J28" s="37">
        <v>0</v>
      </c>
      <c r="K28" s="33">
        <f t="shared" si="1"/>
        <v>0</v>
      </c>
      <c r="L28" s="22">
        <f t="shared" si="4"/>
        <v>0</v>
      </c>
      <c r="M28" s="33">
        <f t="shared" si="2"/>
        <v>0</v>
      </c>
    </row>
    <row r="29" spans="1:13" ht="12.75" customHeight="1">
      <c r="A29" s="36" t="s">
        <v>49</v>
      </c>
      <c r="B29" s="51" t="s">
        <v>48</v>
      </c>
      <c r="C29" s="38">
        <v>5481.6</v>
      </c>
      <c r="D29" s="38" t="e">
        <f>#REF!</f>
        <v>#REF!</v>
      </c>
      <c r="E29" s="38" t="e">
        <f>#REF!</f>
        <v>#REF!</v>
      </c>
      <c r="F29" s="38" t="e">
        <f>#REF!</f>
        <v>#REF!</v>
      </c>
      <c r="G29" s="38" t="e">
        <f>#REF!</f>
        <v>#REF!</v>
      </c>
      <c r="H29" s="38">
        <v>906.1</v>
      </c>
      <c r="I29" s="38">
        <v>0</v>
      </c>
      <c r="J29" s="38">
        <v>0</v>
      </c>
      <c r="K29" s="33">
        <f t="shared" si="1"/>
        <v>0</v>
      </c>
      <c r="L29" s="22" t="e">
        <f t="shared" si="4"/>
        <v>#DIV/0!</v>
      </c>
      <c r="M29" s="33">
        <f t="shared" si="2"/>
        <v>0</v>
      </c>
    </row>
    <row r="30" spans="1:13" ht="14.25">
      <c r="A30" s="25" t="s">
        <v>15</v>
      </c>
      <c r="B30" s="49" t="s">
        <v>17</v>
      </c>
      <c r="C30" s="27">
        <f aca="true" t="shared" si="10" ref="C30:J30">C31+C32</f>
        <v>20</v>
      </c>
      <c r="D30" s="27" t="e">
        <f t="shared" si="10"/>
        <v>#REF!</v>
      </c>
      <c r="E30" s="27" t="e">
        <f t="shared" si="10"/>
        <v>#REF!</v>
      </c>
      <c r="F30" s="27" t="e">
        <f t="shared" si="10"/>
        <v>#REF!</v>
      </c>
      <c r="G30" s="27" t="e">
        <f t="shared" si="10"/>
        <v>#REF!</v>
      </c>
      <c r="H30" s="27">
        <f t="shared" si="10"/>
        <v>66.8</v>
      </c>
      <c r="I30" s="27">
        <f t="shared" si="10"/>
        <v>5</v>
      </c>
      <c r="J30" s="27">
        <f t="shared" si="10"/>
        <v>0</v>
      </c>
      <c r="K30" s="22">
        <f t="shared" si="1"/>
        <v>0</v>
      </c>
      <c r="L30" s="22">
        <f t="shared" si="4"/>
        <v>0</v>
      </c>
      <c r="M30" s="22">
        <f t="shared" si="2"/>
        <v>0</v>
      </c>
    </row>
    <row r="31" spans="1:13" ht="14.25">
      <c r="A31" s="28" t="s">
        <v>18</v>
      </c>
      <c r="B31" s="52" t="s">
        <v>19</v>
      </c>
      <c r="C31" s="39">
        <v>20</v>
      </c>
      <c r="D31" s="39" t="e">
        <f>#REF!</f>
        <v>#REF!</v>
      </c>
      <c r="E31" s="39" t="e">
        <f>#REF!</f>
        <v>#REF!</v>
      </c>
      <c r="F31" s="39" t="e">
        <f>#REF!</f>
        <v>#REF!</v>
      </c>
      <c r="G31" s="39" t="e">
        <f>#REF!</f>
        <v>#REF!</v>
      </c>
      <c r="H31" s="39">
        <v>16.8</v>
      </c>
      <c r="I31" s="39">
        <v>5</v>
      </c>
      <c r="J31" s="39">
        <v>0</v>
      </c>
      <c r="K31" s="33">
        <f t="shared" si="1"/>
        <v>0</v>
      </c>
      <c r="L31" s="22">
        <f t="shared" si="4"/>
        <v>0</v>
      </c>
      <c r="M31" s="33">
        <f t="shared" si="2"/>
        <v>0</v>
      </c>
    </row>
    <row r="32" spans="1:13" ht="14.25" hidden="1">
      <c r="A32" s="28" t="s">
        <v>46</v>
      </c>
      <c r="B32" s="52" t="s">
        <v>47</v>
      </c>
      <c r="C32" s="39"/>
      <c r="D32" s="39" t="e">
        <f>#REF!</f>
        <v>#REF!</v>
      </c>
      <c r="E32" s="39" t="e">
        <f>#REF!</f>
        <v>#REF!</v>
      </c>
      <c r="F32" s="39" t="e">
        <f>#REF!</f>
        <v>#REF!</v>
      </c>
      <c r="G32" s="39" t="e">
        <f>#REF!</f>
        <v>#REF!</v>
      </c>
      <c r="H32" s="39">
        <v>50</v>
      </c>
      <c r="I32" s="39"/>
      <c r="J32" s="39">
        <v>0</v>
      </c>
      <c r="K32" s="33">
        <f t="shared" si="1"/>
        <v>0</v>
      </c>
      <c r="L32" s="22" t="e">
        <f t="shared" si="4"/>
        <v>#DIV/0!</v>
      </c>
      <c r="M32" s="33" t="e">
        <f t="shared" si="2"/>
        <v>#DIV/0!</v>
      </c>
    </row>
    <row r="33" spans="1:13" ht="28.5">
      <c r="A33" s="25" t="s">
        <v>65</v>
      </c>
      <c r="B33" s="49" t="s">
        <v>42</v>
      </c>
      <c r="C33" s="17">
        <f aca="true" t="shared" si="11" ref="C33:J33">C34</f>
        <v>1990.2</v>
      </c>
      <c r="D33" s="17" t="e">
        <f t="shared" si="11"/>
        <v>#REF!</v>
      </c>
      <c r="E33" s="17" t="e">
        <f t="shared" si="11"/>
        <v>#REF!</v>
      </c>
      <c r="F33" s="17" t="e">
        <f t="shared" si="11"/>
        <v>#REF!</v>
      </c>
      <c r="G33" s="17" t="e">
        <f t="shared" si="11"/>
        <v>#REF!</v>
      </c>
      <c r="H33" s="17">
        <f t="shared" si="11"/>
        <v>1131.8</v>
      </c>
      <c r="I33" s="17">
        <f t="shared" si="11"/>
        <v>335.2</v>
      </c>
      <c r="J33" s="17">
        <f t="shared" si="11"/>
        <v>335.2</v>
      </c>
      <c r="K33" s="22">
        <f t="shared" si="1"/>
        <v>29.61654002473935</v>
      </c>
      <c r="L33" s="22">
        <f t="shared" si="4"/>
        <v>100</v>
      </c>
      <c r="M33" s="22">
        <f t="shared" si="2"/>
        <v>16.84252838910662</v>
      </c>
    </row>
    <row r="34" spans="1:13" ht="25.5">
      <c r="A34" s="16" t="s">
        <v>66</v>
      </c>
      <c r="B34" s="50" t="s">
        <v>43</v>
      </c>
      <c r="C34" s="37">
        <v>1990.2</v>
      </c>
      <c r="D34" s="37" t="e">
        <f>#REF!</f>
        <v>#REF!</v>
      </c>
      <c r="E34" s="37" t="e">
        <f>#REF!</f>
        <v>#REF!</v>
      </c>
      <c r="F34" s="37" t="e">
        <f>#REF!</f>
        <v>#REF!</v>
      </c>
      <c r="G34" s="37" t="e">
        <f>#REF!</f>
        <v>#REF!</v>
      </c>
      <c r="H34" s="37">
        <v>1131.8</v>
      </c>
      <c r="I34" s="37">
        <v>335.2</v>
      </c>
      <c r="J34" s="37">
        <v>335.2</v>
      </c>
      <c r="K34" s="33">
        <f t="shared" si="1"/>
        <v>29.61654002473935</v>
      </c>
      <c r="L34" s="22">
        <f t="shared" si="4"/>
        <v>100</v>
      </c>
      <c r="M34" s="33">
        <f t="shared" si="2"/>
        <v>16.84252838910662</v>
      </c>
    </row>
    <row r="35" spans="1:13" ht="15.75" hidden="1">
      <c r="A35" s="23" t="s">
        <v>44</v>
      </c>
      <c r="B35" s="29"/>
      <c r="C35" s="30">
        <f>C36</f>
        <v>0</v>
      </c>
      <c r="D35" s="30" t="e">
        <f aca="true" t="shared" si="12" ref="D35:J36">D36</f>
        <v>#REF!</v>
      </c>
      <c r="E35" s="30" t="e">
        <f t="shared" si="12"/>
        <v>#REF!</v>
      </c>
      <c r="F35" s="30" t="e">
        <f t="shared" si="12"/>
        <v>#REF!</v>
      </c>
      <c r="G35" s="30" t="e">
        <f t="shared" si="12"/>
        <v>#REF!</v>
      </c>
      <c r="H35" s="30">
        <f t="shared" si="12"/>
        <v>318.8</v>
      </c>
      <c r="I35" s="30"/>
      <c r="J35" s="30">
        <f t="shared" si="12"/>
        <v>0</v>
      </c>
      <c r="K35" s="22">
        <f t="shared" si="1"/>
        <v>0</v>
      </c>
      <c r="L35" s="22" t="e">
        <f t="shared" si="4"/>
        <v>#DIV/0!</v>
      </c>
      <c r="M35" s="22" t="e">
        <f t="shared" si="2"/>
        <v>#DIV/0!</v>
      </c>
    </row>
    <row r="36" spans="1:13" ht="14.25" hidden="1">
      <c r="A36" s="25" t="s">
        <v>27</v>
      </c>
      <c r="B36" s="15" t="s">
        <v>28</v>
      </c>
      <c r="C36" s="31">
        <f>C37</f>
        <v>0</v>
      </c>
      <c r="D36" s="31" t="e">
        <f t="shared" si="12"/>
        <v>#REF!</v>
      </c>
      <c r="E36" s="31" t="e">
        <f t="shared" si="12"/>
        <v>#REF!</v>
      </c>
      <c r="F36" s="31" t="e">
        <f t="shared" si="12"/>
        <v>#REF!</v>
      </c>
      <c r="G36" s="31" t="e">
        <f t="shared" si="12"/>
        <v>#REF!</v>
      </c>
      <c r="H36" s="31">
        <f t="shared" si="12"/>
        <v>318.8</v>
      </c>
      <c r="I36" s="31"/>
      <c r="J36" s="31">
        <f t="shared" si="12"/>
        <v>0</v>
      </c>
      <c r="K36" s="22">
        <f t="shared" si="1"/>
        <v>0</v>
      </c>
      <c r="L36" s="22" t="e">
        <f t="shared" si="4"/>
        <v>#DIV/0!</v>
      </c>
      <c r="M36" s="22" t="e">
        <f t="shared" si="2"/>
        <v>#DIV/0!</v>
      </c>
    </row>
    <row r="37" spans="1:13" ht="38.25" hidden="1">
      <c r="A37" s="16" t="s">
        <v>29</v>
      </c>
      <c r="B37" s="32" t="s">
        <v>30</v>
      </c>
      <c r="C37" s="40"/>
      <c r="D37" s="40" t="e">
        <f>#REF!</f>
        <v>#REF!</v>
      </c>
      <c r="E37" s="40" t="e">
        <f>#REF!</f>
        <v>#REF!</v>
      </c>
      <c r="F37" s="40" t="e">
        <f>#REF!</f>
        <v>#REF!</v>
      </c>
      <c r="G37" s="40" t="e">
        <f>#REF!</f>
        <v>#REF!</v>
      </c>
      <c r="H37" s="40">
        <v>318.8</v>
      </c>
      <c r="I37" s="40"/>
      <c r="J37" s="40"/>
      <c r="K37" s="34">
        <f t="shared" si="1"/>
        <v>0</v>
      </c>
      <c r="L37" s="22" t="e">
        <f t="shared" si="4"/>
        <v>#DIV/0!</v>
      </c>
      <c r="M37" s="34" t="e">
        <f t="shared" si="2"/>
        <v>#DIV/0!</v>
      </c>
    </row>
    <row r="38" spans="2:13" ht="12.75">
      <c r="B38" s="41"/>
      <c r="C38" s="42"/>
      <c r="D38" s="43"/>
      <c r="E38" s="41"/>
      <c r="F38" s="43"/>
      <c r="G38" s="41"/>
      <c r="H38" s="41"/>
      <c r="I38" s="41"/>
      <c r="J38" s="41"/>
      <c r="K38" s="41"/>
      <c r="L38" s="41"/>
      <c r="M38" s="41"/>
    </row>
  </sheetData>
  <sheetProtection/>
  <mergeCells count="12">
    <mergeCell ref="L7:L8"/>
    <mergeCell ref="A5:M5"/>
    <mergeCell ref="C7:C8"/>
    <mergeCell ref="E7:G7"/>
    <mergeCell ref="H7:H8"/>
    <mergeCell ref="J7:J8"/>
    <mergeCell ref="B1:M4"/>
    <mergeCell ref="A7:A8"/>
    <mergeCell ref="B7:B8"/>
    <mergeCell ref="K7:K8"/>
    <mergeCell ref="M7:M8"/>
    <mergeCell ref="I7:I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z</cp:lastModifiedBy>
  <cp:lastPrinted>2018-04-27T02:38:33Z</cp:lastPrinted>
  <dcterms:created xsi:type="dcterms:W3CDTF">2005-10-29T11:32:27Z</dcterms:created>
  <dcterms:modified xsi:type="dcterms:W3CDTF">2019-06-04T04:16:29Z</dcterms:modified>
  <cp:category/>
  <cp:version/>
  <cp:contentType/>
  <cp:contentStatus/>
</cp:coreProperties>
</file>