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506" windowWidth="15480" windowHeight="10365" activeTab="0"/>
  </bookViews>
  <sheets>
    <sheet name="Приложение 1" sheetId="1" r:id="rId1"/>
    <sheet name="Приложение 3" sheetId="2" r:id="rId2"/>
    <sheet name="Приложение2(новая)" sheetId="3" r:id="rId3"/>
  </sheets>
  <definedNames/>
  <calcPr fullCalcOnLoad="1"/>
</workbook>
</file>

<file path=xl/sharedStrings.xml><?xml version="1.0" encoding="utf-8"?>
<sst xmlns="http://schemas.openxmlformats.org/spreadsheetml/2006/main" count="874" uniqueCount="244">
  <si>
    <t>Дефицит (-), профицит (+)</t>
  </si>
  <si>
    <t>Муниципальные программы</t>
  </si>
  <si>
    <t>Национальная экономика</t>
  </si>
  <si>
    <t>0400</t>
  </si>
  <si>
    <t>Дорожное хозяйство (дорожные фонды)</t>
  </si>
  <si>
    <t>0409</t>
  </si>
  <si>
    <t>индекс</t>
  </si>
  <si>
    <t>В С Е Г О РАСХОДЫ</t>
  </si>
  <si>
    <t>Дорожное хозяйство</t>
  </si>
  <si>
    <t>Поддержка дорожного хозяйства</t>
  </si>
  <si>
    <t>810</t>
  </si>
  <si>
    <t>Выполнение функций Председателя представительного органа муниципального образования за счет средств местного бюджета</t>
  </si>
  <si>
    <t>Жилищно-коммунальное хозяйство</t>
  </si>
  <si>
    <t>0500</t>
  </si>
  <si>
    <t>Образование</t>
  </si>
  <si>
    <t>0700</t>
  </si>
  <si>
    <t>0707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</si>
  <si>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</si>
  <si>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</si>
  <si>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</si>
  <si>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</si>
  <si>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</si>
  <si>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/>
  </si>
  <si>
    <t>Белоярское городское поселение</t>
  </si>
  <si>
    <t>1100</t>
  </si>
  <si>
    <t>Физическая культура</t>
  </si>
  <si>
    <t>1101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</si>
  <si>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</si>
  <si>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1.</t>
  </si>
  <si>
    <t>Жилищное хозяйство</t>
  </si>
  <si>
    <t>0501</t>
  </si>
  <si>
    <t>Код бюджетной классификации</t>
  </si>
  <si>
    <t>Плановый период</t>
  </si>
  <si>
    <t>Показатели</t>
  </si>
  <si>
    <t>Доходы - 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</si>
  <si>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</si>
  <si>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</si>
  <si>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</si>
  <si>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1.2.</t>
  </si>
  <si>
    <t>Расходы - всего</t>
  </si>
  <si>
    <t>Межбюджетные трансферты</t>
  </si>
  <si>
    <t>Обслуживание муниципального долга</t>
  </si>
  <si>
    <t>Профицит (+), дефицит (-)</t>
  </si>
  <si>
    <t>Источники финансирования дефицита бюджета, сальдо</t>
  </si>
  <si>
    <t>Остаток задолженности по выданным муниципальным гарантиям</t>
  </si>
  <si>
    <t>Наименование поселения</t>
  </si>
  <si>
    <t>ИТОГО</t>
  </si>
  <si>
    <t>тыс. руб.</t>
  </si>
  <si>
    <t>тыс.рублей</t>
  </si>
  <si>
    <t>Наименование</t>
  </si>
  <si>
    <t>Раздел,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</si>
  <si>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</si>
  <si>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</si>
  <si>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</si>
  <si>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</si>
  <si>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</si>
  <si>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</si>
  <si>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</si>
  <si>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</si>
  <si>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</si>
  <si>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Администрация Белоярского городского поселения</t>
  </si>
  <si>
    <t>920</t>
  </si>
  <si>
    <t>Транспорт</t>
  </si>
  <si>
    <t>Отдельные мероприятия в области автомобильного транспорта</t>
  </si>
  <si>
    <t>0408</t>
  </si>
  <si>
    <t>Поддержка жилищного хозяйства</t>
  </si>
  <si>
    <t>Государственная программа "Обеспечение доступности жилья и улучшение качества жилищных условий населения Томской области "</t>
  </si>
  <si>
    <t>Подпрограмма "Обеспечение доступности и комфортности жилища, формирование качественной жилой среды"</t>
  </si>
  <si>
    <t>Ведомственная целевая программа "Создание условий для управления многоквартирными домами в муниципальных образованиях Томской области"</t>
  </si>
  <si>
    <t>Создание условий для управления многоквартирными домами в муниципальных образованиях Томской области</t>
  </si>
  <si>
    <t>Иные межбюджетные трансферты</t>
  </si>
  <si>
    <t>Коммунальное хозяйство</t>
  </si>
  <si>
    <t>Мероприятия в области коммунального хозяйства</t>
  </si>
  <si>
    <t>0502</t>
  </si>
  <si>
    <t>Муниципальная программа  "Повышение энергетической эффективности на территории Верхнекетского района Томской области на период до 2015 года с перспективой до 2020 года"</t>
  </si>
  <si>
    <t>Благоустройство</t>
  </si>
  <si>
    <t>0503</t>
  </si>
  <si>
    <t>Уличное освещение</t>
  </si>
  <si>
    <t>Прочие мероприятия по благоустройству поселений</t>
  </si>
  <si>
    <t>Организационно-воспитательная работа с молодежью</t>
  </si>
  <si>
    <t>Проведение мероприятий для детей и молодежи</t>
  </si>
  <si>
    <t>Оказание адресной помощи малообеспеченным семьям, имеющим пять и более детей в возрасте до 18 лет</t>
  </si>
  <si>
    <t>Мероприятия в области физической культуры и спорта</t>
  </si>
  <si>
    <t>Физкультурно-оздоровительная работа и спортивные мероприятия</t>
  </si>
  <si>
    <t>1400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</si>
  <si>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</si>
  <si>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</si>
  <si>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</si>
  <si>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>313</t>
  </si>
  <si>
    <t>Муниципальная программа "Развитие комфортной социальной среды Верхнекетского района на 2016-2021 годы"</t>
  </si>
  <si>
    <t>Пособия, компенсации, меры социальной поддержки по публичным нормативным обязательствам</t>
  </si>
  <si>
    <t>Совет Белоярского городского поселения</t>
  </si>
  <si>
    <t>921</t>
  </si>
  <si>
    <t>0020000000</t>
  </si>
  <si>
    <t>0020400000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</si>
  <si>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</si>
  <si>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</si>
  <si>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</si>
  <si>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Расходы на выплату персоналу государственных (муниципальных) органов</t>
  </si>
  <si>
    <t>Закупка товаров, работ,услуг для обеспечения государственных (муниципальных) нужд</t>
  </si>
  <si>
    <t>Иные закупки товаров, работ,услуг для обеспечения государственных (муниципальных) нужд</t>
  </si>
  <si>
    <t>240</t>
  </si>
  <si>
    <t>200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</si>
  <si>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</si>
  <si>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</si>
  <si>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0900000000</t>
  </si>
  <si>
    <t>0900200000</t>
  </si>
  <si>
    <t>Иные бюджетные ассигнования</t>
  </si>
  <si>
    <t>Уплата налогов, сборов и иных платежей</t>
  </si>
  <si>
    <t>800</t>
  </si>
  <si>
    <t>850</t>
  </si>
  <si>
    <t>3030300000</t>
  </si>
  <si>
    <t>3030300100</t>
  </si>
  <si>
    <t>Субсидии юридическим лицам (кроме некоммерческих организаций), индивидуальным предпринимателям,физическим лицам - производителям товаров, работ,услуг</t>
  </si>
  <si>
    <t>3150000000</t>
  </si>
  <si>
    <t>3150200000</t>
  </si>
  <si>
    <t>3150200320</t>
  </si>
  <si>
    <t>3900000000</t>
  </si>
  <si>
    <t>3900200000</t>
  </si>
  <si>
    <t>1346240850</t>
  </si>
  <si>
    <t>1346200000</t>
  </si>
  <si>
    <t>1340000000</t>
  </si>
  <si>
    <t>1300000000</t>
  </si>
  <si>
    <t>3910500000</t>
  </si>
  <si>
    <t>субсидирование работы бани</t>
  </si>
  <si>
    <t>7950000000</t>
  </si>
  <si>
    <t>7950700010</t>
  </si>
  <si>
    <t>7950700000</t>
  </si>
  <si>
    <t>6000100000</t>
  </si>
  <si>
    <t>6000500000</t>
  </si>
  <si>
    <t>4310100000</t>
  </si>
  <si>
    <t>4310000000</t>
  </si>
  <si>
    <t>7950200000</t>
  </si>
  <si>
    <t>7950200040</t>
  </si>
  <si>
    <t>5129700000</t>
  </si>
  <si>
    <t>5120000000</t>
  </si>
  <si>
    <t>5210600010</t>
  </si>
  <si>
    <t>5210600000</t>
  </si>
  <si>
    <t>5210000000</t>
  </si>
  <si>
    <t>5210600020</t>
  </si>
  <si>
    <t>5210600030</t>
  </si>
  <si>
    <t>5210600050</t>
  </si>
  <si>
    <t>5210600070</t>
  </si>
  <si>
    <t>5210600100</t>
  </si>
  <si>
    <t>0021100000</t>
  </si>
  <si>
    <t>целевая статья расходов</t>
  </si>
  <si>
    <t>вид расходов</t>
  </si>
  <si>
    <t>ГРБС</t>
  </si>
  <si>
    <t>1.1,</t>
  </si>
  <si>
    <t>1.1.1.</t>
  </si>
  <si>
    <t>1.1.2.</t>
  </si>
  <si>
    <t>1.2.1.</t>
  </si>
  <si>
    <t>1.2.2.</t>
  </si>
  <si>
    <t>1.3.</t>
  </si>
  <si>
    <t>1.4.</t>
  </si>
  <si>
    <t>1.5.</t>
  </si>
  <si>
    <t>Верхний предел муниципального долга по состоянию на 1 января года, следующего за отчетным финансовым годом</t>
  </si>
  <si>
    <t>1.5.1.</t>
  </si>
  <si>
    <t>Параметры, относящиеся к местному бюджету муниципального образования Белоярское городское поселение Верхнекетского района Томской области</t>
  </si>
  <si>
    <t>0090300000</t>
  </si>
  <si>
    <t>Выполнение других обязательств муниципального образования</t>
  </si>
  <si>
    <t>Реализация иных функций органов местного самоуправления</t>
  </si>
  <si>
    <t>Реализация муниципальных функций в области приватизации и управления муниципальной собственностью</t>
  </si>
  <si>
    <t>Руководство и управление в сфере установленных функций органов  местного самоуправления</t>
  </si>
  <si>
    <t>Аппарат органов местного самоуправления</t>
  </si>
  <si>
    <t>0020400300</t>
  </si>
  <si>
    <t>Расходы на уплату ежегодных членских взносов на организацию деятельности Ассоциации "Совет муниципальных образований" Томской области</t>
  </si>
  <si>
    <t>субсидирование пассажирских перевозок автомобильным транспортом</t>
  </si>
  <si>
    <t>Автомобильный транспорт</t>
  </si>
  <si>
    <t>Дорожная деятельность в отношении автомобильных дорог местного значения в границах населенных пунктов за счет средств дорожных фондов поселений</t>
  </si>
  <si>
    <t>Муниципальная программа "Повышение безопасности дорожного движения на территории Верхнекетского района в 2014-2018 годах"</t>
  </si>
  <si>
    <t>Закупка товаров, работ, услуг для обеспечения государственных (муниципальных) нужд</t>
  </si>
  <si>
    <t>Иные закупки товаров, работ, услуг для обеспечения государственных (муниципальных) нужд</t>
  </si>
  <si>
    <t>7951000000</t>
  </si>
  <si>
    <t>Муниципальная программа  «Развитие транспортной системы Верхнекетского района на 2016-2021 годы»</t>
  </si>
  <si>
    <t>Мероприятия в отношении автомобильных дорог местного значения в границах населенных пунктов за счёт средств дорожного фонда муниципального образования "Верхнекетский район" (софинансирование ремонта автомобильных дорог)</t>
  </si>
  <si>
    <t>79517S0000</t>
  </si>
  <si>
    <t>7951700000</t>
  </si>
  <si>
    <t>7951700020</t>
  </si>
  <si>
    <t>Мероприятия в отношении автомобильных дорог общего пользования  местного значения вне границ населенных пунктов за счёт средств дорожного фонда муниципального образования "Верхнекетский район"</t>
  </si>
  <si>
    <t>7951700030</t>
  </si>
  <si>
    <t>Другие вопросы в области национальной экономики</t>
  </si>
  <si>
    <t>0412</t>
  </si>
  <si>
    <t>Муниципальная программа  "Устойчивое развитие сельских территорий Верхнекетского района на 2014-2017 годы и на период до 2020 года" (Определение границ населенных пунктов и территориальных зон на местности с целью внесения сведений о границах в государственный кадастр недвижимости)</t>
  </si>
  <si>
    <t>7950100010</t>
  </si>
  <si>
    <t>79501S0000</t>
  </si>
  <si>
    <t>Муниципальная программа  "Устойчивое развитие сельских территорий Верхнекетского района на 2014-2017 годы и на период до 2020 года" (Разработка ПСД на "Строительство улично-дорожной сети в микрорайоне "Юго-западный" (пер.Березовый,ул.Березовая,ул.Российская,ул.Медиков,ул.Чехова) в р.п.Белый Яр Верхнекетского района Томской области (1 очередь)</t>
  </si>
  <si>
    <t>Расходы на уплату взносов в Региональный фонд капитального ремонта за муниципальное жилье</t>
  </si>
  <si>
    <t>3900200010</t>
  </si>
  <si>
    <t>Капитальный ремонт муниципального жилищного фонда</t>
  </si>
  <si>
    <t>Капитальный ремонт объектов коммунального хозяйства,относящихся к муниципальному имуществу</t>
  </si>
  <si>
    <t>Поддержка коммунального хозяйства</t>
  </si>
  <si>
    <t>3910000000</t>
  </si>
  <si>
    <t>3910200000</t>
  </si>
  <si>
    <t>Содержание мест захоронения бытовых отходов</t>
  </si>
  <si>
    <t>6000200000</t>
  </si>
  <si>
    <t xml:space="preserve">Содержание мест захоронения </t>
  </si>
  <si>
    <t>6000400000</t>
  </si>
  <si>
    <t>6000500010</t>
  </si>
  <si>
    <t>Уплата налогов,сборов и иных платежей</t>
  </si>
  <si>
    <t>Иные бюджнтные ассигнования</t>
  </si>
  <si>
    <t>Массовый спорт</t>
  </si>
  <si>
    <t>1102</t>
  </si>
  <si>
    <t>Ремонт спортивной площадки в р.п.Белый Яр, во дворе дома по ул.Свердлова,14</t>
  </si>
  <si>
    <t>Муниципальная программа "Развитие молодёжной политики,физической культуры и спорта в Верхнекетском районе на 2016-2021 годы" (софинансирование ремонта спортивной площадки в р.п.Белый Яр,ул.Свердлова,14)</t>
  </si>
  <si>
    <t>7950300060</t>
  </si>
  <si>
    <t>5129700010</t>
  </si>
  <si>
    <t>Мероприятия в отношении автомобильных дорог местного значения в границах населенных пунктов за счёт средств дорожного фонда муниципального образования "Верхнекетский район" (содержание дорог)</t>
  </si>
  <si>
    <t>8950000000</t>
  </si>
  <si>
    <t>Муниципальные программы городского поселения</t>
  </si>
  <si>
    <t>8950100000</t>
  </si>
  <si>
    <t>Софинансирование мероприятий на поддержку муниципальных программ формирования современной городской среды</t>
  </si>
  <si>
    <t>Отлов безнадзорных собак</t>
  </si>
  <si>
    <t>6000500020</t>
  </si>
  <si>
    <t>500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</si>
  <si>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работе с детьми и молодёжью в поселениях</t>
  </si>
  <si>
    <t>Межбюджетные трансферты 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организаций культуры: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</si>
  <si>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 бюджетам муниципальных районов из бюджетов поселений на осуществление части полномочий  по осуществлению контроля в сфере закупок  для муниципальных нужд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</si>
  <si>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участия в предупреждении и ликвидации последствий чрезвычайных ситуаций в границах поселения</t>
  </si>
  <si>
    <t>Межбюджетные трансферты бюджетам муниципальных районов из бюджетов поселений на осуществление  части полномочий по составлению локально-сметных расчётов на объекты строительства,реконструкции,капитального ремонта объектов жилищно-гражданского,коммунального и прочих объектов на территории поселения</t>
  </si>
  <si>
    <t>5210600110</t>
  </si>
  <si>
    <t>Межбюджетные трансферты бюджетам муниципальных районов из бюджетов поселений на осуществление части полномочий по проведению внешнего муниципального финансового контроля</t>
  </si>
  <si>
    <t>5210600120</t>
  </si>
  <si>
    <t>Межбюджетные трансферты бюджетам муниципальных районов из бюджетов поселений на осуществление части полномочий по осуществлению закупок в соответствии с требованиями,установленными Федеральным законом от 05.04.2013 №44-ФЗ "О контрактной системе в сфере закупок товаров,работ,услуг для обеспечения государственных и муниципальных нужд,путём проведения электронного и открытого аукционов,запросов котировок,запросов предложений,предварительного отбора участников закупки в целях оказания гуманитарной помощи либо ликвидации последствий чрезвычайных ситуаций природного или техногенного характера</t>
  </si>
  <si>
    <t>Межбюджетные трансфертыбюджетам муниципальных районов из бюджетов поселений на осуществление части полномочий  по опубликованию муниципальных норматиных правовых актов поселения и их проектов, по размещению официальной информации поселения в информационном вестнике Верхнекетского района "Территория"</t>
  </si>
  <si>
    <t>2021 год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</si>
  <si>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</si>
  <si>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</si>
  <si>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0090300030</t>
  </si>
  <si>
    <t>Иные закупки товаров, работ и  услуг для обеспечения государственных (муниципальных) нужд</t>
  </si>
  <si>
    <t>Муниципальная программа городского поселения "Формирования современной городской среды на территории Белоярского городского поселения Верхнекетского района Томской области на 2018-2022  годы"</t>
  </si>
  <si>
    <t xml:space="preserve">Молодежная политика </t>
  </si>
  <si>
    <t xml:space="preserve">Межбюджетные трансферты общего характера бюджетам субъектов Российской Федерации </t>
  </si>
  <si>
    <t xml:space="preserve">Прочие межбюджетные трансферты общего характера бюджетам субъектов Российской Федерации </t>
  </si>
  <si>
    <t>5210600040</t>
  </si>
  <si>
    <t>Межбюджетные трансферты бюджетам муниципальных районов из бюджетов поселений на осуществление части полномочий по организации  в границах поселений электро-,тепло- и водоснабжения населения</t>
  </si>
  <si>
    <t>Распределение дотаций на выравнивание бюджетной обеспеченности поселения и иных межбюджетных трансфертов на поддержку мер по обеспечению сбалансированности бюджета муниципального образования Белоярское городское поселение Верхнекетского района Томской области на 2020 - 2022 годы</t>
  </si>
  <si>
    <t>Очередной 2020 год</t>
  </si>
  <si>
    <t>2022 год</t>
  </si>
  <si>
    <t>Среднесрочный финансовый план муниципального образования  Белоярское городское поселение Верхнекетского района Томской области на 2020 - 2022 годы</t>
  </si>
  <si>
    <t>Распределение бюджетных ассигнований по главным распорядителям бюджетных средств по  разделам, подразделам, целевым статьям и видам расходов  классификации расходов бюджетов по муниципальному образованию  Белоярское городское поселение Верхнекетского района Томской области на 2020 - 2022 годы</t>
  </si>
  <si>
    <t>Приложение 2 к постановлению АдминистрацииБелоярского городского поселения                                                                                                                                               от  12 .11.2019   № 588</t>
  </si>
  <si>
    <t>Приложение 3 к постановлению Администрации Белоярское городское поселение от   12.11.2019  № 588</t>
  </si>
  <si>
    <t>Приложение 1 к постановлению Администрации Белоярского городского поселения                                                                                                                                          от    12 .11.2019 № 588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</si>
</sst>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"/>
    <numFmt numFmtId="169" formatCode="0.0"/>
    <numFmt numFmtId="170" formatCode="?"/>
    <numFmt numFmtId="171" formatCode="[$€-2]\ ###,000_);[Red]\([$€-2]\ ###,000\)"/>
    <numFmt numFmtId="172" formatCode="[$-F800]dddd\,\ mmmm\ dd\,\ yyyy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 CYR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168" fontId="7" fillId="0" borderId="10" xfId="0" applyNumberFormat="1" applyFont="1" applyBorder="1" applyAlignment="1">
      <alignment horizontal="right"/>
    </xf>
    <xf numFmtId="16" fontId="8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169" fontId="14" fillId="0" borderId="0" xfId="0" applyNumberFormat="1" applyFont="1" applyAlignment="1">
      <alignment/>
    </xf>
    <xf numFmtId="0" fontId="4" fillId="33" borderId="0" xfId="0" applyFont="1" applyFill="1" applyAlignment="1">
      <alignment vertical="center" wrapText="1" shrinkToFit="1"/>
    </xf>
    <xf numFmtId="0" fontId="4" fillId="33" borderId="0" xfId="0" applyFont="1" applyFill="1" applyAlignment="1">
      <alignment/>
    </xf>
    <xf numFmtId="168" fontId="4" fillId="33" borderId="0" xfId="0" applyNumberFormat="1" applyFont="1" applyFill="1" applyAlignment="1">
      <alignment horizontal="right"/>
    </xf>
    <xf numFmtId="169" fontId="4" fillId="33" borderId="0" xfId="0" applyNumberFormat="1" applyFont="1" applyFill="1" applyAlignment="1">
      <alignment/>
    </xf>
    <xf numFmtId="0" fontId="4" fillId="33" borderId="0" xfId="0" applyFont="1" applyFill="1" applyAlignment="1">
      <alignment wrapText="1" shrinkToFit="1"/>
    </xf>
    <xf numFmtId="0" fontId="13" fillId="33" borderId="13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14" xfId="0" applyFont="1" applyFill="1" applyBorder="1" applyAlignment="1">
      <alignment horizontal="center"/>
    </xf>
    <xf numFmtId="169" fontId="4" fillId="33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vertical="center" wrapText="1"/>
    </xf>
    <xf numFmtId="168" fontId="4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/>
    </xf>
    <xf numFmtId="0" fontId="5" fillId="0" borderId="0" xfId="0" applyFont="1" applyAlignment="1">
      <alignment/>
    </xf>
    <xf numFmtId="168" fontId="16" fillId="33" borderId="0" xfId="0" applyNumberFormat="1" applyFont="1" applyFill="1" applyAlignment="1">
      <alignment/>
    </xf>
    <xf numFmtId="168" fontId="7" fillId="33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49" fontId="10" fillId="0" borderId="15" xfId="0" applyNumberFormat="1" applyFont="1" applyFill="1" applyBorder="1" applyAlignment="1">
      <alignment horizontal="left" vertical="center" wrapText="1" shrinkToFi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left" vertical="center" wrapText="1" shrinkToFi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3" fillId="34" borderId="17" xfId="0" applyNumberFormat="1" applyFont="1" applyFill="1" applyBorder="1" applyAlignment="1">
      <alignment horizontal="left" vertical="center" wrapText="1" shrinkToFit="1"/>
    </xf>
    <xf numFmtId="49" fontId="13" fillId="34" borderId="18" xfId="0" applyNumberFormat="1" applyFont="1" applyFill="1" applyBorder="1" applyAlignment="1">
      <alignment horizontal="center" vertical="center" wrapText="1"/>
    </xf>
    <xf numFmtId="168" fontId="13" fillId="34" borderId="19" xfId="0" applyNumberFormat="1" applyFont="1" applyFill="1" applyBorder="1" applyAlignment="1">
      <alignment horizontal="right" vertical="center"/>
    </xf>
    <xf numFmtId="49" fontId="4" fillId="34" borderId="17" xfId="0" applyNumberFormat="1" applyFont="1" applyFill="1" applyBorder="1" applyAlignment="1">
      <alignment horizontal="left" vertical="center" wrapText="1" shrinkToFit="1"/>
    </xf>
    <xf numFmtId="49" fontId="4" fillId="34" borderId="18" xfId="0" applyNumberFormat="1" applyFont="1" applyFill="1" applyBorder="1" applyAlignment="1">
      <alignment horizontal="center" vertical="center" wrapText="1"/>
    </xf>
    <xf numFmtId="168" fontId="4" fillId="34" borderId="19" xfId="0" applyNumberFormat="1" applyFont="1" applyFill="1" applyBorder="1" applyAlignment="1">
      <alignment horizontal="right" vertical="center"/>
    </xf>
    <xf numFmtId="49" fontId="10" fillId="34" borderId="17" xfId="0" applyNumberFormat="1" applyFont="1" applyFill="1" applyBorder="1" applyAlignment="1">
      <alignment horizontal="left" vertical="center" wrapText="1" shrinkToFit="1"/>
    </xf>
    <xf numFmtId="49" fontId="10" fillId="34" borderId="18" xfId="0" applyNumberFormat="1" applyFont="1" applyFill="1" applyBorder="1" applyAlignment="1">
      <alignment horizontal="center" vertical="center" wrapText="1"/>
    </xf>
    <xf numFmtId="168" fontId="10" fillId="34" borderId="19" xfId="0" applyNumberFormat="1" applyFont="1" applyFill="1" applyBorder="1" applyAlignment="1">
      <alignment horizontal="right" vertical="center"/>
    </xf>
    <xf numFmtId="49" fontId="9" fillId="34" borderId="18" xfId="0" applyNumberFormat="1" applyFont="1" applyFill="1" applyBorder="1" applyAlignment="1">
      <alignment horizontal="center" vertical="center" wrapText="1"/>
    </xf>
    <xf numFmtId="49" fontId="54" fillId="34" borderId="17" xfId="0" applyNumberFormat="1" applyFont="1" applyFill="1" applyBorder="1" applyAlignment="1">
      <alignment horizontal="left" vertical="center" wrapText="1" shrinkToFit="1"/>
    </xf>
    <xf numFmtId="49" fontId="54" fillId="34" borderId="18" xfId="0" applyNumberFormat="1" applyFont="1" applyFill="1" applyBorder="1" applyAlignment="1">
      <alignment horizontal="center" vertical="center" wrapText="1"/>
    </xf>
    <xf numFmtId="2" fontId="54" fillId="34" borderId="17" xfId="0" applyNumberFormat="1" applyFont="1" applyFill="1" applyBorder="1" applyAlignment="1">
      <alignment horizontal="left" vertical="center" wrapText="1" shrinkToFit="1"/>
    </xf>
    <xf numFmtId="0" fontId="4" fillId="34" borderId="17" xfId="0" applyFont="1" applyFill="1" applyBorder="1" applyAlignment="1">
      <alignment horizontal="left" vertical="center" wrapText="1" shrinkToFit="1"/>
    </xf>
    <xf numFmtId="49" fontId="4" fillId="34" borderId="17" xfId="0" applyNumberFormat="1" applyFont="1" applyFill="1" applyBorder="1" applyAlignment="1">
      <alignment vertical="center" wrapText="1" shrinkToFit="1"/>
    </xf>
    <xf numFmtId="2" fontId="4" fillId="34" borderId="17" xfId="0" applyNumberFormat="1" applyFont="1" applyFill="1" applyBorder="1" applyAlignment="1">
      <alignment horizontal="left" vertical="center" wrapText="1" shrinkToFit="1"/>
    </xf>
    <xf numFmtId="49" fontId="4" fillId="34" borderId="20" xfId="0" applyNumberFormat="1" applyFont="1" applyFill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vertical="center" wrapText="1" shrinkToFit="1"/>
    </xf>
    <xf numFmtId="2" fontId="4" fillId="34" borderId="21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10" fillId="34" borderId="23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left" vertical="center" wrapText="1"/>
    </xf>
    <xf numFmtId="2" fontId="10" fillId="34" borderId="10" xfId="0" applyNumberFormat="1" applyFont="1" applyFill="1" applyBorder="1" applyAlignment="1">
      <alignment horizontal="left" vertical="center" wrapText="1"/>
    </xf>
    <xf numFmtId="49" fontId="13" fillId="34" borderId="25" xfId="0" applyNumberFormat="1" applyFont="1" applyFill="1" applyBorder="1" applyAlignment="1">
      <alignment horizontal="left" vertical="center" wrapText="1" shrinkToFit="1"/>
    </xf>
    <xf numFmtId="49" fontId="13" fillId="34" borderId="26" xfId="0" applyNumberFormat="1" applyFont="1" applyFill="1" applyBorder="1" applyAlignment="1">
      <alignment horizontal="center" vertical="center" wrapText="1"/>
    </xf>
    <xf numFmtId="16" fontId="7" fillId="0" borderId="10" xfId="0" applyNumberFormat="1" applyFont="1" applyBorder="1" applyAlignment="1">
      <alignment horizontal="center" vertical="center"/>
    </xf>
    <xf numFmtId="49" fontId="4" fillId="34" borderId="27" xfId="0" applyNumberFormat="1" applyFont="1" applyFill="1" applyBorder="1" applyAlignment="1">
      <alignment horizontal="left" vertical="center" wrapText="1" shrinkToFit="1"/>
    </xf>
    <xf numFmtId="49" fontId="17" fillId="34" borderId="18" xfId="0" applyNumberFormat="1" applyFont="1" applyFill="1" applyBorder="1" applyAlignment="1">
      <alignment horizontal="center" vertical="center" wrapText="1"/>
    </xf>
    <xf numFmtId="49" fontId="18" fillId="34" borderId="18" xfId="0" applyNumberFormat="1" applyFont="1" applyFill="1" applyBorder="1" applyAlignment="1">
      <alignment horizontal="center" vertical="center" wrapText="1"/>
    </xf>
    <xf numFmtId="172" fontId="4" fillId="34" borderId="17" xfId="0" applyNumberFormat="1" applyFont="1" applyFill="1" applyBorder="1" applyAlignment="1">
      <alignment horizontal="left" vertical="center" wrapText="1" shrinkToFit="1"/>
    </xf>
    <xf numFmtId="49" fontId="19" fillId="34" borderId="18" xfId="0" applyNumberFormat="1" applyFont="1" applyFill="1" applyBorder="1" applyAlignment="1">
      <alignment horizontal="center" vertical="center" wrapText="1"/>
    </xf>
    <xf numFmtId="2" fontId="4" fillId="34" borderId="28" xfId="0" applyNumberFormat="1" applyFont="1" applyFill="1" applyBorder="1" applyAlignment="1">
      <alignment horizontal="left" vertical="center" wrapText="1"/>
    </xf>
    <xf numFmtId="49" fontId="13" fillId="34" borderId="26" xfId="0" applyNumberFormat="1" applyFont="1" applyFill="1" applyBorder="1" applyAlignment="1">
      <alignment horizontal="left" vertical="top" wrapText="1"/>
    </xf>
    <xf numFmtId="2" fontId="4" fillId="0" borderId="21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49" fontId="4" fillId="34" borderId="29" xfId="0" applyNumberFormat="1" applyFont="1" applyFill="1" applyBorder="1" applyAlignment="1">
      <alignment horizontal="center" vertical="center" wrapText="1"/>
    </xf>
    <xf numFmtId="49" fontId="10" fillId="34" borderId="30" xfId="0" applyNumberFormat="1" applyFont="1" applyFill="1" applyBorder="1" applyAlignment="1">
      <alignment horizontal="center" vertical="center" wrapText="1"/>
    </xf>
    <xf numFmtId="49" fontId="4" fillId="34" borderId="31" xfId="0" applyNumberFormat="1" applyFont="1" applyFill="1" applyBorder="1" applyAlignment="1">
      <alignment horizontal="center" vertical="center" wrapText="1"/>
    </xf>
    <xf numFmtId="49" fontId="4" fillId="34" borderId="26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left" vertical="center" wrapText="1"/>
    </xf>
    <xf numFmtId="2" fontId="4" fillId="34" borderId="32" xfId="0" applyNumberFormat="1" applyFont="1" applyFill="1" applyBorder="1" applyAlignment="1">
      <alignment horizontal="left" vertical="center" wrapText="1"/>
    </xf>
    <xf numFmtId="169" fontId="4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68" fontId="4" fillId="34" borderId="10" xfId="0" applyNumberFormat="1" applyFont="1" applyFill="1" applyBorder="1" applyAlignment="1">
      <alignment/>
    </xf>
    <xf numFmtId="168" fontId="13" fillId="34" borderId="10" xfId="0" applyNumberFormat="1" applyFont="1" applyFill="1" applyBorder="1" applyAlignment="1">
      <alignment/>
    </xf>
    <xf numFmtId="168" fontId="8" fillId="34" borderId="10" xfId="0" applyNumberFormat="1" applyFont="1" applyFill="1" applyBorder="1" applyAlignment="1">
      <alignment horizontal="right"/>
    </xf>
    <xf numFmtId="168" fontId="7" fillId="34" borderId="10" xfId="0" applyNumberFormat="1" applyFont="1" applyFill="1" applyBorder="1" applyAlignment="1">
      <alignment horizontal="right"/>
    </xf>
    <xf numFmtId="168" fontId="11" fillId="34" borderId="10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168" fontId="10" fillId="34" borderId="33" xfId="0" applyNumberFormat="1" applyFont="1" applyFill="1" applyBorder="1" applyAlignment="1">
      <alignment horizontal="right" vertical="center"/>
    </xf>
    <xf numFmtId="168" fontId="4" fillId="34" borderId="34" xfId="0" applyNumberFormat="1" applyFont="1" applyFill="1" applyBorder="1" applyAlignment="1">
      <alignment horizontal="right" vertical="center"/>
    </xf>
    <xf numFmtId="168" fontId="4" fillId="34" borderId="10" xfId="0" applyNumberFormat="1" applyFont="1" applyFill="1" applyBorder="1" applyAlignment="1">
      <alignment horizontal="right" vertical="center"/>
    </xf>
    <xf numFmtId="168" fontId="10" fillId="34" borderId="10" xfId="0" applyNumberFormat="1" applyFont="1" applyFill="1" applyBorder="1" applyAlignment="1">
      <alignment horizontal="right" vertical="center"/>
    </xf>
    <xf numFmtId="169" fontId="7" fillId="34" borderId="10" xfId="0" applyNumberFormat="1" applyFont="1" applyFill="1" applyBorder="1" applyAlignment="1">
      <alignment/>
    </xf>
    <xf numFmtId="168" fontId="4" fillId="34" borderId="12" xfId="0" applyNumberFormat="1" applyFont="1" applyFill="1" applyBorder="1" applyAlignment="1">
      <alignment horizontal="right"/>
    </xf>
    <xf numFmtId="168" fontId="4" fillId="34" borderId="11" xfId="0" applyNumberFormat="1" applyFont="1" applyFill="1" applyBorder="1" applyAlignment="1">
      <alignment horizontal="right"/>
    </xf>
    <xf numFmtId="168" fontId="4" fillId="34" borderId="10" xfId="0" applyNumberFormat="1" applyFont="1" applyFill="1" applyBorder="1" applyAlignment="1">
      <alignment horizontal="right"/>
    </xf>
    <xf numFmtId="168" fontId="13" fillId="34" borderId="10" xfId="0" applyNumberFormat="1" applyFont="1" applyFill="1" applyBorder="1" applyAlignment="1">
      <alignment horizontal="right"/>
    </xf>
    <xf numFmtId="168" fontId="13" fillId="34" borderId="35" xfId="0" applyNumberFormat="1" applyFont="1" applyFill="1" applyBorder="1" applyAlignment="1">
      <alignment horizontal="right" vertical="center"/>
    </xf>
    <xf numFmtId="168" fontId="9" fillId="34" borderId="19" xfId="0" applyNumberFormat="1" applyFont="1" applyFill="1" applyBorder="1" applyAlignment="1">
      <alignment horizontal="right" vertical="center"/>
    </xf>
    <xf numFmtId="169" fontId="4" fillId="34" borderId="0" xfId="0" applyNumberFormat="1" applyFont="1" applyFill="1" applyAlignment="1">
      <alignment/>
    </xf>
    <xf numFmtId="0" fontId="4" fillId="34" borderId="10" xfId="0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6.00390625" style="11" customWidth="1"/>
    <col min="2" max="2" width="49.25390625" style="1" customWidth="1"/>
    <col min="3" max="4" width="12.00390625" style="1" customWidth="1"/>
    <col min="5" max="5" width="11.75390625" style="1" customWidth="1"/>
    <col min="6" max="16384" width="9.125" style="1" customWidth="1"/>
  </cols>
  <sheetData>
    <row r="1" spans="3:5" ht="33" customHeight="1">
      <c r="C1" s="113" t="s">
        <v>243</v>
      </c>
      <c r="D1" s="113"/>
      <c r="E1" s="113"/>
    </row>
    <row r="2" spans="3:5" ht="30" customHeight="1">
      <c r="C2" s="113"/>
      <c r="D2" s="113"/>
      <c r="E2" s="113"/>
    </row>
    <row r="3" spans="3:5" ht="12" customHeight="1">
      <c r="C3" s="9"/>
      <c r="D3" s="9"/>
      <c r="E3" s="9"/>
    </row>
    <row r="4" spans="1:5" ht="51.75" customHeight="1">
      <c r="A4" s="114" t="s">
        <v>239</v>
      </c>
      <c r="B4" s="114"/>
      <c r="C4" s="114"/>
      <c r="D4" s="114"/>
      <c r="E4" s="114"/>
    </row>
    <row r="5" ht="24" customHeight="1">
      <c r="E5" s="6" t="s">
        <v>47</v>
      </c>
    </row>
    <row r="6" spans="1:5" s="2" customFormat="1" ht="12.75" customHeight="1">
      <c r="A6" s="115"/>
      <c r="B6" s="115" t="s">
        <v>33</v>
      </c>
      <c r="C6" s="115" t="s">
        <v>237</v>
      </c>
      <c r="D6" s="115" t="s">
        <v>32</v>
      </c>
      <c r="E6" s="115"/>
    </row>
    <row r="7" spans="1:5" s="2" customFormat="1" ht="12.75">
      <c r="A7" s="115"/>
      <c r="B7" s="115"/>
      <c r="C7" s="115"/>
      <c r="D7" s="3" t="s">
        <v>225</v>
      </c>
      <c r="E7" s="3" t="s">
        <v>238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46.5" customHeight="1">
      <c r="A9" s="12" t="s">
        <v>28</v>
      </c>
      <c r="B9" s="8" t="s">
        <v>158</v>
      </c>
      <c r="C9" s="16"/>
      <c r="D9" s="16"/>
      <c r="E9" s="16"/>
    </row>
    <row r="10" spans="1:5" s="18" customFormat="1" ht="15.75">
      <c r="A10" s="17" t="s">
        <v>148</v>
      </c>
      <c r="B10" s="8" t="s">
        <v>34</v>
      </c>
      <c r="C10" s="96">
        <f>SUM(C12+C13)</f>
        <v>21740.5</v>
      </c>
      <c r="D10" s="96">
        <f>SUM(D12+D13)</f>
        <v>22547.5</v>
      </c>
      <c r="E10" s="96">
        <f>SUM(E12+E13)</f>
        <v>23567.7</v>
      </c>
    </row>
    <row r="11" spans="1:5" ht="15.75">
      <c r="A11" s="13"/>
      <c r="B11" s="7" t="s">
        <v>35</v>
      </c>
      <c r="C11" s="97"/>
      <c r="D11" s="97"/>
      <c r="E11" s="97"/>
    </row>
    <row r="12" spans="1:5" ht="15.75">
      <c r="A12" s="13" t="s">
        <v>149</v>
      </c>
      <c r="B12" s="14" t="s">
        <v>36</v>
      </c>
      <c r="C12" s="97">
        <v>21494.4</v>
      </c>
      <c r="D12" s="97">
        <v>22301.3</v>
      </c>
      <c r="E12" s="97">
        <v>23321.5</v>
      </c>
    </row>
    <row r="13" spans="1:5" ht="30.75" customHeight="1">
      <c r="A13" s="13" t="s">
        <v>150</v>
      </c>
      <c r="B13" s="15" t="s">
        <v>37</v>
      </c>
      <c r="C13" s="97">
        <v>246.1</v>
      </c>
      <c r="D13" s="97">
        <v>246.2</v>
      </c>
      <c r="E13" s="97">
        <v>246.2</v>
      </c>
    </row>
    <row r="14" spans="1:5" s="18" customFormat="1" ht="15.75">
      <c r="A14" s="17" t="s">
        <v>38</v>
      </c>
      <c r="B14" s="8" t="s">
        <v>39</v>
      </c>
      <c r="C14" s="96">
        <v>21740.5</v>
      </c>
      <c r="D14" s="96">
        <v>22547.5</v>
      </c>
      <c r="E14" s="96">
        <v>23567.7</v>
      </c>
    </row>
    <row r="15" spans="1:5" ht="15.75">
      <c r="A15" s="13"/>
      <c r="B15" s="7" t="s">
        <v>35</v>
      </c>
      <c r="C15" s="97"/>
      <c r="D15" s="97"/>
      <c r="E15" s="97"/>
    </row>
    <row r="16" spans="1:5" ht="15.75">
      <c r="A16" s="13" t="s">
        <v>151</v>
      </c>
      <c r="B16" s="7" t="s">
        <v>40</v>
      </c>
      <c r="C16" s="97">
        <v>246.1</v>
      </c>
      <c r="D16" s="97">
        <v>246.2</v>
      </c>
      <c r="E16" s="97">
        <v>246.2</v>
      </c>
    </row>
    <row r="17" spans="1:5" ht="15.75">
      <c r="A17" s="13" t="s">
        <v>152</v>
      </c>
      <c r="B17" s="7" t="s">
        <v>41</v>
      </c>
      <c r="C17" s="97"/>
      <c r="D17" s="97"/>
      <c r="E17" s="97"/>
    </row>
    <row r="18" spans="1:5" ht="15.75">
      <c r="A18" s="12" t="s">
        <v>153</v>
      </c>
      <c r="B18" s="8" t="s">
        <v>42</v>
      </c>
      <c r="C18" s="96">
        <f>C10-C14</f>
        <v>0</v>
      </c>
      <c r="D18" s="96">
        <f>D10-D14</f>
        <v>0</v>
      </c>
      <c r="E18" s="96">
        <f>E10-E14</f>
        <v>0</v>
      </c>
    </row>
    <row r="19" spans="1:5" ht="31.5">
      <c r="A19" s="74" t="s">
        <v>154</v>
      </c>
      <c r="B19" s="7" t="s">
        <v>43</v>
      </c>
      <c r="C19" s="97"/>
      <c r="D19" s="97"/>
      <c r="E19" s="97"/>
    </row>
    <row r="20" spans="1:5" s="18" customFormat="1" ht="47.25">
      <c r="A20" s="13" t="s">
        <v>155</v>
      </c>
      <c r="B20" s="7" t="s">
        <v>156</v>
      </c>
      <c r="C20" s="96"/>
      <c r="D20" s="96"/>
      <c r="E20" s="96"/>
    </row>
    <row r="21" spans="1:5" s="18" customFormat="1" ht="16.5" customHeight="1">
      <c r="A21" s="12"/>
      <c r="B21" s="7" t="s">
        <v>35</v>
      </c>
      <c r="C21" s="96"/>
      <c r="D21" s="96"/>
      <c r="E21" s="96"/>
    </row>
    <row r="22" spans="1:5" s="38" customFormat="1" ht="31.5">
      <c r="A22" s="13" t="s">
        <v>157</v>
      </c>
      <c r="B22" s="7" t="s">
        <v>44</v>
      </c>
      <c r="C22" s="98"/>
      <c r="D22" s="98"/>
      <c r="E22" s="98"/>
    </row>
    <row r="23" spans="2:5" ht="12.75">
      <c r="B23" s="2"/>
      <c r="C23" s="99"/>
      <c r="D23" s="99"/>
      <c r="E23" s="99"/>
    </row>
    <row r="24" ht="12.75">
      <c r="B24" s="2"/>
    </row>
    <row r="25" ht="12.75">
      <c r="B25" s="2"/>
    </row>
    <row r="26" ht="12.75">
      <c r="B26" s="2"/>
    </row>
    <row r="27" ht="12.75">
      <c r="B27" s="2"/>
    </row>
  </sheetData>
  <sheetProtection/>
  <mergeCells count="6">
    <mergeCell ref="C1:E2"/>
    <mergeCell ref="A4:E4"/>
    <mergeCell ref="A6:A7"/>
    <mergeCell ref="B6:B7"/>
    <mergeCell ref="C6:C7"/>
    <mergeCell ref="D6:E6"/>
  </mergeCells>
  <printOptions/>
  <pageMargins left="0.87" right="0.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" sqref="B1:D1"/>
    </sheetView>
  </sheetViews>
  <sheetFormatPr defaultColWidth="9.00390625" defaultRowHeight="12.75"/>
  <cols>
    <col min="1" max="1" width="42.00390625" style="1" customWidth="1"/>
    <col min="2" max="4" width="11.625" style="1" customWidth="1"/>
    <col min="5" max="16384" width="9.125" style="1" customWidth="1"/>
  </cols>
  <sheetData>
    <row r="1" spans="2:4" ht="41.25" customHeight="1">
      <c r="B1" s="113" t="s">
        <v>242</v>
      </c>
      <c r="C1" s="113"/>
      <c r="D1" s="113"/>
    </row>
    <row r="2" spans="2:4" ht="12.75">
      <c r="B2" s="19"/>
      <c r="C2" s="19"/>
      <c r="D2" s="19"/>
    </row>
    <row r="4" spans="1:4" ht="82.5" customHeight="1">
      <c r="A4" s="116" t="s">
        <v>236</v>
      </c>
      <c r="B4" s="116"/>
      <c r="C4" s="116"/>
      <c r="D4" s="116"/>
    </row>
    <row r="5" ht="12.75">
      <c r="D5" s="6" t="s">
        <v>47</v>
      </c>
    </row>
    <row r="6" spans="1:4" ht="23.25" customHeight="1">
      <c r="A6" s="117" t="s">
        <v>45</v>
      </c>
      <c r="B6" s="119" t="s">
        <v>237</v>
      </c>
      <c r="C6" s="121" t="s">
        <v>32</v>
      </c>
      <c r="D6" s="122"/>
    </row>
    <row r="7" spans="1:4" ht="12.75">
      <c r="A7" s="118"/>
      <c r="B7" s="120"/>
      <c r="C7" s="3" t="s">
        <v>225</v>
      </c>
      <c r="D7" s="3" t="s">
        <v>238</v>
      </c>
    </row>
    <row r="8" spans="1:4" ht="12.75">
      <c r="A8" s="5" t="s">
        <v>23</v>
      </c>
      <c r="B8" s="94">
        <v>246.1</v>
      </c>
      <c r="C8" s="94">
        <v>246.2</v>
      </c>
      <c r="D8" s="94">
        <v>246.2</v>
      </c>
    </row>
    <row r="9" spans="1:4" ht="12.75">
      <c r="A9" s="20" t="s">
        <v>46</v>
      </c>
      <c r="B9" s="95">
        <f>SUM(B8:B8)</f>
        <v>246.1</v>
      </c>
      <c r="C9" s="95">
        <f>SUM(C8:C8)</f>
        <v>246.2</v>
      </c>
      <c r="D9" s="95">
        <f>SUM(D8:D8)</f>
        <v>246.2</v>
      </c>
    </row>
  </sheetData>
  <sheetProtection/>
  <mergeCells count="5">
    <mergeCell ref="B1:D1"/>
    <mergeCell ref="A4:D4"/>
    <mergeCell ref="A6:A7"/>
    <mergeCell ref="B6:B7"/>
    <mergeCell ref="C6:D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8"/>
  <sheetViews>
    <sheetView zoomScalePageLayoutView="0" workbookViewId="0" topLeftCell="A1">
      <selection activeCell="F1" sqref="F1:J1"/>
    </sheetView>
  </sheetViews>
  <sheetFormatPr defaultColWidth="9.00390625" defaultRowHeight="12.75"/>
  <cols>
    <col min="1" max="1" width="55.375" style="23" customWidth="1"/>
    <col min="2" max="2" width="7.375" style="24" customWidth="1"/>
    <col min="3" max="3" width="6.625" style="24" customWidth="1"/>
    <col min="4" max="4" width="10.625" style="24" customWidth="1"/>
    <col min="5" max="5" width="4.125" style="24" customWidth="1"/>
    <col min="6" max="6" width="9.625" style="25" customWidth="1"/>
    <col min="7" max="7" width="6.125" style="26" hidden="1" customWidth="1"/>
    <col min="8" max="8" width="10.00390625" style="24" customWidth="1"/>
    <col min="9" max="9" width="6.00390625" style="26" hidden="1" customWidth="1"/>
    <col min="10" max="10" width="9.00390625" style="24" customWidth="1"/>
    <col min="11" max="16384" width="9.125" style="24" customWidth="1"/>
  </cols>
  <sheetData>
    <row r="1" spans="2:10" s="21" customFormat="1" ht="91.5" customHeight="1">
      <c r="B1" s="19"/>
      <c r="D1" s="41"/>
      <c r="E1" s="41"/>
      <c r="F1" s="123" t="s">
        <v>241</v>
      </c>
      <c r="G1" s="124"/>
      <c r="H1" s="123"/>
      <c r="I1" s="124"/>
      <c r="J1" s="123"/>
    </row>
    <row r="2" spans="2:9" s="21" customFormat="1" ht="9" customHeight="1">
      <c r="B2" s="19"/>
      <c r="C2" s="19"/>
      <c r="D2" s="19"/>
      <c r="F2" s="6"/>
      <c r="G2" s="22"/>
      <c r="I2" s="22"/>
    </row>
    <row r="3" spans="1:10" s="10" customFormat="1" ht="80.25" customHeight="1">
      <c r="A3" s="125" t="s">
        <v>240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21" customHeight="1">
      <c r="A4" s="27"/>
      <c r="B4" s="35"/>
      <c r="C4" s="35"/>
      <c r="D4" s="28"/>
      <c r="E4" s="28"/>
      <c r="F4" s="36"/>
      <c r="J4" s="37" t="s">
        <v>48</v>
      </c>
    </row>
    <row r="5" spans="1:10" ht="27" customHeight="1">
      <c r="A5" s="126" t="s">
        <v>49</v>
      </c>
      <c r="B5" s="127" t="s">
        <v>31</v>
      </c>
      <c r="C5" s="127"/>
      <c r="D5" s="128" t="s">
        <v>145</v>
      </c>
      <c r="E5" s="129" t="s">
        <v>146</v>
      </c>
      <c r="F5" s="126" t="s">
        <v>237</v>
      </c>
      <c r="G5" s="32" t="s">
        <v>32</v>
      </c>
      <c r="H5" s="131" t="s">
        <v>32</v>
      </c>
      <c r="I5" s="132"/>
      <c r="J5" s="133"/>
    </row>
    <row r="6" spans="1:10" ht="38.25">
      <c r="A6" s="126"/>
      <c r="B6" s="34" t="s">
        <v>147</v>
      </c>
      <c r="C6" s="34" t="s">
        <v>50</v>
      </c>
      <c r="D6" s="128"/>
      <c r="E6" s="130"/>
      <c r="F6" s="126"/>
      <c r="G6" s="33" t="s">
        <v>6</v>
      </c>
      <c r="H6" s="29" t="s">
        <v>225</v>
      </c>
      <c r="I6" s="33" t="s">
        <v>6</v>
      </c>
      <c r="J6" s="29" t="s">
        <v>238</v>
      </c>
    </row>
    <row r="7" spans="1:11" s="30" customFormat="1" ht="21" customHeight="1">
      <c r="A7" s="42" t="s">
        <v>7</v>
      </c>
      <c r="B7" s="43"/>
      <c r="C7" s="43"/>
      <c r="D7" s="43"/>
      <c r="E7" s="43"/>
      <c r="F7" s="100">
        <f>F8+F187</f>
        <v>21740.5</v>
      </c>
      <c r="G7" s="100">
        <f>G8+G187</f>
        <v>5883.6</v>
      </c>
      <c r="H7" s="100">
        <f>H8+H187</f>
        <v>22547.5</v>
      </c>
      <c r="I7" s="100">
        <f>I8+I187</f>
        <v>5157.5</v>
      </c>
      <c r="J7" s="100">
        <f>J8+J187</f>
        <v>23567.699999999997</v>
      </c>
      <c r="K7" s="39"/>
    </row>
    <row r="8" spans="1:11" ht="15.75">
      <c r="A8" s="44" t="s">
        <v>60</v>
      </c>
      <c r="B8" s="45" t="s">
        <v>61</v>
      </c>
      <c r="C8" s="45" t="s">
        <v>22</v>
      </c>
      <c r="D8" s="45" t="s">
        <v>22</v>
      </c>
      <c r="E8" s="45" t="s">
        <v>22</v>
      </c>
      <c r="F8" s="54">
        <f>F9+F39+F71+F126+F132+F154+F138</f>
        <v>21740.5</v>
      </c>
      <c r="G8" s="54">
        <f>G9+G39+G71+G126+G132+G154+G138</f>
        <v>5429.5</v>
      </c>
      <c r="H8" s="54">
        <f>H9+H39+H71+H126+H132+H154+H138</f>
        <v>22547.5</v>
      </c>
      <c r="I8" s="54">
        <f>I9+I39+I71+I126+I132+I154+I138</f>
        <v>5157.5</v>
      </c>
      <c r="J8" s="54">
        <f>J9+J39+J71+J126+J132+J154+J138</f>
        <v>23567.699999999997</v>
      </c>
      <c r="K8" s="40"/>
    </row>
    <row r="9" spans="1:11" ht="15.75">
      <c r="A9" s="52" t="s">
        <v>51</v>
      </c>
      <c r="B9" s="53" t="s">
        <v>61</v>
      </c>
      <c r="C9" s="53" t="s">
        <v>52</v>
      </c>
      <c r="D9" s="53"/>
      <c r="E9" s="53" t="s">
        <v>22</v>
      </c>
      <c r="F9" s="54">
        <f>F10+F26+F19</f>
        <v>11426.1</v>
      </c>
      <c r="G9" s="54">
        <f>G10+G26+G19</f>
        <v>921.1</v>
      </c>
      <c r="H9" s="54">
        <f>H10+H26+H19</f>
        <v>11524.7</v>
      </c>
      <c r="I9" s="54">
        <f>I10+I26+I19</f>
        <v>921.1</v>
      </c>
      <c r="J9" s="54">
        <f>J10+J26+J19</f>
        <v>11635.5</v>
      </c>
      <c r="K9" s="40"/>
    </row>
    <row r="10" spans="1:11" ht="38.25">
      <c r="A10" s="46" t="s">
        <v>56</v>
      </c>
      <c r="B10" s="47" t="s">
        <v>61</v>
      </c>
      <c r="C10" s="47" t="s">
        <v>57</v>
      </c>
      <c r="D10" s="47" t="s">
        <v>22</v>
      </c>
      <c r="E10" s="47" t="s">
        <v>22</v>
      </c>
      <c r="F10" s="48">
        <f aca="true" t="shared" si="0" ref="F10:J11">F11</f>
        <v>9492</v>
      </c>
      <c r="G10" s="48">
        <f t="shared" si="0"/>
        <v>852.1</v>
      </c>
      <c r="H10" s="48">
        <f t="shared" si="0"/>
        <v>9562.7</v>
      </c>
      <c r="I10" s="48">
        <f t="shared" si="0"/>
        <v>852.1</v>
      </c>
      <c r="J10" s="48">
        <f t="shared" si="0"/>
        <v>9642.1</v>
      </c>
      <c r="K10" s="40"/>
    </row>
    <row r="11" spans="1:11" ht="25.5">
      <c r="A11" s="49" t="s">
        <v>163</v>
      </c>
      <c r="B11" s="50" t="s">
        <v>61</v>
      </c>
      <c r="C11" s="50" t="s">
        <v>57</v>
      </c>
      <c r="D11" s="50" t="s">
        <v>93</v>
      </c>
      <c r="E11" s="50"/>
      <c r="F11" s="51">
        <f t="shared" si="0"/>
        <v>9492</v>
      </c>
      <c r="G11" s="51">
        <f t="shared" si="0"/>
        <v>852.1</v>
      </c>
      <c r="H11" s="51">
        <f t="shared" si="0"/>
        <v>9562.7</v>
      </c>
      <c r="I11" s="51">
        <f t="shared" si="0"/>
        <v>852.1</v>
      </c>
      <c r="J11" s="51">
        <f t="shared" si="0"/>
        <v>9642.1</v>
      </c>
      <c r="K11" s="40"/>
    </row>
    <row r="12" spans="1:11" ht="15.75">
      <c r="A12" s="49" t="s">
        <v>164</v>
      </c>
      <c r="B12" s="50" t="s">
        <v>61</v>
      </c>
      <c r="C12" s="50" t="s">
        <v>57</v>
      </c>
      <c r="D12" s="50" t="s">
        <v>94</v>
      </c>
      <c r="E12" s="50"/>
      <c r="F12" s="51">
        <f>F13+F15+F17</f>
        <v>9492</v>
      </c>
      <c r="G12" s="51">
        <f>G13+G15+G17</f>
        <v>852.1</v>
      </c>
      <c r="H12" s="51">
        <f>H13+H15+H17</f>
        <v>9562.7</v>
      </c>
      <c r="I12" s="51">
        <f>I13+I15+I17</f>
        <v>852.1</v>
      </c>
      <c r="J12" s="51">
        <f>J13+J15+J17</f>
        <v>9642.1</v>
      </c>
      <c r="K12" s="40"/>
    </row>
    <row r="13" spans="1:11" ht="51">
      <c r="A13" s="49" t="s">
        <v>95</v>
      </c>
      <c r="B13" s="50" t="s">
        <v>61</v>
      </c>
      <c r="C13" s="50" t="s">
        <v>57</v>
      </c>
      <c r="D13" s="50" t="s">
        <v>165</v>
      </c>
      <c r="E13" s="50" t="s">
        <v>96</v>
      </c>
      <c r="F13" s="51">
        <f>F14</f>
        <v>7525.5</v>
      </c>
      <c r="G13" s="51">
        <f>G14</f>
        <v>0</v>
      </c>
      <c r="H13" s="51">
        <f>H14</f>
        <v>7525.5</v>
      </c>
      <c r="I13" s="51">
        <f>I14</f>
        <v>0</v>
      </c>
      <c r="J13" s="51">
        <f>J14</f>
        <v>7525.5</v>
      </c>
      <c r="K13" s="40"/>
    </row>
    <row r="14" spans="1:11" ht="25.5">
      <c r="A14" s="49" t="s">
        <v>98</v>
      </c>
      <c r="B14" s="50" t="s">
        <v>61</v>
      </c>
      <c r="C14" s="50" t="s">
        <v>57</v>
      </c>
      <c r="D14" s="50" t="s">
        <v>165</v>
      </c>
      <c r="E14" s="50" t="s">
        <v>97</v>
      </c>
      <c r="F14" s="51">
        <v>7525.5</v>
      </c>
      <c r="G14" s="51"/>
      <c r="H14" s="51">
        <v>7525.5</v>
      </c>
      <c r="I14" s="51"/>
      <c r="J14" s="51">
        <v>7525.5</v>
      </c>
      <c r="K14" s="40"/>
    </row>
    <row r="15" spans="1:11" ht="25.5">
      <c r="A15" s="49" t="s">
        <v>226</v>
      </c>
      <c r="B15" s="50" t="s">
        <v>61</v>
      </c>
      <c r="C15" s="50" t="s">
        <v>57</v>
      </c>
      <c r="D15" s="50" t="s">
        <v>165</v>
      </c>
      <c r="E15" s="50" t="s">
        <v>102</v>
      </c>
      <c r="F15" s="51">
        <f>F16</f>
        <v>1964.5</v>
      </c>
      <c r="G15" s="51">
        <f>G16</f>
        <v>850</v>
      </c>
      <c r="H15" s="51">
        <f>H16</f>
        <v>2035.2</v>
      </c>
      <c r="I15" s="51">
        <f>I16</f>
        <v>850</v>
      </c>
      <c r="J15" s="51">
        <f>J16</f>
        <v>2114.6</v>
      </c>
      <c r="K15" s="40"/>
    </row>
    <row r="16" spans="1:11" ht="25.5">
      <c r="A16" s="49" t="s">
        <v>227</v>
      </c>
      <c r="B16" s="50" t="s">
        <v>61</v>
      </c>
      <c r="C16" s="50" t="s">
        <v>57</v>
      </c>
      <c r="D16" s="50" t="s">
        <v>165</v>
      </c>
      <c r="E16" s="50" t="s">
        <v>101</v>
      </c>
      <c r="F16" s="51">
        <v>1964.5</v>
      </c>
      <c r="G16" s="51">
        <v>850</v>
      </c>
      <c r="H16" s="51">
        <v>2035.2</v>
      </c>
      <c r="I16" s="51">
        <v>850</v>
      </c>
      <c r="J16" s="51">
        <v>2114.6</v>
      </c>
      <c r="K16" s="40"/>
    </row>
    <row r="17" spans="1:11" ht="15.75">
      <c r="A17" s="49" t="s">
        <v>107</v>
      </c>
      <c r="B17" s="50" t="s">
        <v>61</v>
      </c>
      <c r="C17" s="50" t="s">
        <v>57</v>
      </c>
      <c r="D17" s="50" t="s">
        <v>165</v>
      </c>
      <c r="E17" s="50" t="s">
        <v>109</v>
      </c>
      <c r="F17" s="51">
        <f>F18</f>
        <v>2</v>
      </c>
      <c r="G17" s="51">
        <f>G18</f>
        <v>2.1</v>
      </c>
      <c r="H17" s="51">
        <f>H18</f>
        <v>2</v>
      </c>
      <c r="I17" s="51">
        <f>I18</f>
        <v>2.1</v>
      </c>
      <c r="J17" s="51">
        <f>J18</f>
        <v>2</v>
      </c>
      <c r="K17" s="40"/>
    </row>
    <row r="18" spans="1:11" ht="15.75">
      <c r="A18" s="49" t="s">
        <v>199</v>
      </c>
      <c r="B18" s="50" t="s">
        <v>61</v>
      </c>
      <c r="C18" s="50" t="s">
        <v>57</v>
      </c>
      <c r="D18" s="50" t="s">
        <v>165</v>
      </c>
      <c r="E18" s="50" t="s">
        <v>110</v>
      </c>
      <c r="F18" s="51">
        <v>2</v>
      </c>
      <c r="G18" s="51">
        <v>2.1</v>
      </c>
      <c r="H18" s="51">
        <v>2</v>
      </c>
      <c r="I18" s="51">
        <v>2.1</v>
      </c>
      <c r="J18" s="51">
        <v>2</v>
      </c>
      <c r="K18" s="40"/>
    </row>
    <row r="19" spans="1:11" ht="25.5">
      <c r="A19" s="46" t="s">
        <v>103</v>
      </c>
      <c r="B19" s="47" t="s">
        <v>61</v>
      </c>
      <c r="C19" s="47" t="s">
        <v>104</v>
      </c>
      <c r="D19" s="47"/>
      <c r="E19" s="47"/>
      <c r="F19" s="48">
        <f aca="true" t="shared" si="1" ref="F19:J22">F20</f>
        <v>1172.1000000000001</v>
      </c>
      <c r="G19" s="48">
        <f t="shared" si="1"/>
        <v>9</v>
      </c>
      <c r="H19" s="48">
        <f t="shared" si="1"/>
        <v>1172.5</v>
      </c>
      <c r="I19" s="48">
        <f t="shared" si="1"/>
        <v>9</v>
      </c>
      <c r="J19" s="48">
        <f t="shared" si="1"/>
        <v>1173</v>
      </c>
      <c r="K19" s="40"/>
    </row>
    <row r="20" spans="1:11" ht="25.5">
      <c r="A20" s="49" t="s">
        <v>163</v>
      </c>
      <c r="B20" s="50" t="s">
        <v>61</v>
      </c>
      <c r="C20" s="50" t="s">
        <v>104</v>
      </c>
      <c r="D20" s="50" t="s">
        <v>93</v>
      </c>
      <c r="E20" s="50"/>
      <c r="F20" s="51">
        <f t="shared" si="1"/>
        <v>1172.1000000000001</v>
      </c>
      <c r="G20" s="51">
        <f t="shared" si="1"/>
        <v>9</v>
      </c>
      <c r="H20" s="51">
        <f t="shared" si="1"/>
        <v>1172.5</v>
      </c>
      <c r="I20" s="51">
        <f t="shared" si="1"/>
        <v>9</v>
      </c>
      <c r="J20" s="51">
        <f t="shared" si="1"/>
        <v>1173</v>
      </c>
      <c r="K20" s="40"/>
    </row>
    <row r="21" spans="1:11" ht="15.75">
      <c r="A21" s="49" t="s">
        <v>164</v>
      </c>
      <c r="B21" s="50" t="s">
        <v>61</v>
      </c>
      <c r="C21" s="50" t="s">
        <v>104</v>
      </c>
      <c r="D21" s="50" t="s">
        <v>94</v>
      </c>
      <c r="E21" s="50"/>
      <c r="F21" s="51">
        <f>F22+F24</f>
        <v>1172.1000000000001</v>
      </c>
      <c r="G21" s="51">
        <f>G22+G24</f>
        <v>9</v>
      </c>
      <c r="H21" s="51">
        <f>H22+H24</f>
        <v>1172.5</v>
      </c>
      <c r="I21" s="51">
        <f>I22+I24</f>
        <v>9</v>
      </c>
      <c r="J21" s="51">
        <f>J22+J24</f>
        <v>1173</v>
      </c>
      <c r="K21" s="40"/>
    </row>
    <row r="22" spans="1:11" ht="51">
      <c r="A22" s="49" t="s">
        <v>95</v>
      </c>
      <c r="B22" s="50" t="s">
        <v>61</v>
      </c>
      <c r="C22" s="50" t="s">
        <v>104</v>
      </c>
      <c r="D22" s="50" t="s">
        <v>165</v>
      </c>
      <c r="E22" s="50" t="s">
        <v>96</v>
      </c>
      <c r="F22" s="51">
        <f t="shared" si="1"/>
        <v>1159.7</v>
      </c>
      <c r="G22" s="51">
        <f t="shared" si="1"/>
        <v>9</v>
      </c>
      <c r="H22" s="51">
        <f t="shared" si="1"/>
        <v>1159.7</v>
      </c>
      <c r="I22" s="51">
        <f t="shared" si="1"/>
        <v>9</v>
      </c>
      <c r="J22" s="51">
        <f t="shared" si="1"/>
        <v>1159.7</v>
      </c>
      <c r="K22" s="40"/>
    </row>
    <row r="23" spans="1:11" ht="25.5">
      <c r="A23" s="49" t="s">
        <v>98</v>
      </c>
      <c r="B23" s="50" t="s">
        <v>61</v>
      </c>
      <c r="C23" s="50" t="s">
        <v>104</v>
      </c>
      <c r="D23" s="50" t="s">
        <v>165</v>
      </c>
      <c r="E23" s="50" t="s">
        <v>97</v>
      </c>
      <c r="F23" s="51">
        <v>1159.7</v>
      </c>
      <c r="G23" s="51">
        <v>9</v>
      </c>
      <c r="H23" s="51">
        <v>1159.7</v>
      </c>
      <c r="I23" s="51">
        <v>9</v>
      </c>
      <c r="J23" s="51">
        <v>1159.7</v>
      </c>
      <c r="K23" s="40"/>
    </row>
    <row r="24" spans="1:11" ht="25.5">
      <c r="A24" s="49" t="s">
        <v>226</v>
      </c>
      <c r="B24" s="50" t="s">
        <v>61</v>
      </c>
      <c r="C24" s="50" t="s">
        <v>104</v>
      </c>
      <c r="D24" s="50" t="s">
        <v>165</v>
      </c>
      <c r="E24" s="50" t="s">
        <v>102</v>
      </c>
      <c r="F24" s="51">
        <f>F25</f>
        <v>12.4</v>
      </c>
      <c r="G24" s="51">
        <f>G25</f>
        <v>0</v>
      </c>
      <c r="H24" s="51">
        <f>H25</f>
        <v>12.8</v>
      </c>
      <c r="I24" s="51">
        <f>I25</f>
        <v>0</v>
      </c>
      <c r="J24" s="51">
        <f>J25</f>
        <v>13.3</v>
      </c>
      <c r="K24" s="40"/>
    </row>
    <row r="25" spans="1:11" ht="25.5">
      <c r="A25" s="49" t="s">
        <v>227</v>
      </c>
      <c r="B25" s="50" t="s">
        <v>61</v>
      </c>
      <c r="C25" s="50" t="s">
        <v>104</v>
      </c>
      <c r="D25" s="50" t="s">
        <v>165</v>
      </c>
      <c r="E25" s="50" t="s">
        <v>101</v>
      </c>
      <c r="F25" s="51">
        <v>12.4</v>
      </c>
      <c r="G25" s="51"/>
      <c r="H25" s="51">
        <v>12.8</v>
      </c>
      <c r="I25" s="51"/>
      <c r="J25" s="51">
        <v>13.3</v>
      </c>
      <c r="K25" s="40"/>
    </row>
    <row r="26" spans="1:11" ht="15.75">
      <c r="A26" s="46" t="s">
        <v>58</v>
      </c>
      <c r="B26" s="47" t="s">
        <v>61</v>
      </c>
      <c r="C26" s="47" t="s">
        <v>59</v>
      </c>
      <c r="D26" s="47"/>
      <c r="E26" s="47"/>
      <c r="F26" s="48">
        <f>F27</f>
        <v>762</v>
      </c>
      <c r="G26" s="48">
        <f>G27</f>
        <v>60</v>
      </c>
      <c r="H26" s="48">
        <f>H27</f>
        <v>789.5</v>
      </c>
      <c r="I26" s="48">
        <f>I27</f>
        <v>60</v>
      </c>
      <c r="J26" s="48">
        <f>J27</f>
        <v>820.4</v>
      </c>
      <c r="K26" s="40"/>
    </row>
    <row r="27" spans="1:11" ht="15.75">
      <c r="A27" s="49" t="s">
        <v>161</v>
      </c>
      <c r="B27" s="50" t="s">
        <v>61</v>
      </c>
      <c r="C27" s="50" t="s">
        <v>59</v>
      </c>
      <c r="D27" s="50" t="s">
        <v>105</v>
      </c>
      <c r="E27" s="50"/>
      <c r="F27" s="51">
        <f>F28+F33</f>
        <v>762</v>
      </c>
      <c r="G27" s="51">
        <f>G28+G33</f>
        <v>60</v>
      </c>
      <c r="H27" s="51">
        <f>H28+H33</f>
        <v>789.5</v>
      </c>
      <c r="I27" s="51">
        <f>I28+I33</f>
        <v>60</v>
      </c>
      <c r="J27" s="51">
        <f>J28+J33</f>
        <v>820.4</v>
      </c>
      <c r="K27" s="40"/>
    </row>
    <row r="28" spans="1:11" ht="25.5">
      <c r="A28" s="49" t="s">
        <v>162</v>
      </c>
      <c r="B28" s="50" t="s">
        <v>61</v>
      </c>
      <c r="C28" s="50" t="s">
        <v>59</v>
      </c>
      <c r="D28" s="50" t="s">
        <v>106</v>
      </c>
      <c r="E28" s="50"/>
      <c r="F28" s="51">
        <f>F29+F31</f>
        <v>612</v>
      </c>
      <c r="G28" s="51">
        <f>G29+G31</f>
        <v>60</v>
      </c>
      <c r="H28" s="51">
        <f>H29+H31</f>
        <v>634.1</v>
      </c>
      <c r="I28" s="51">
        <f>I29+I31</f>
        <v>60</v>
      </c>
      <c r="J28" s="51">
        <f>J29+J31</f>
        <v>659</v>
      </c>
      <c r="K28" s="40"/>
    </row>
    <row r="29" spans="1:11" ht="25.5">
      <c r="A29" s="49" t="s">
        <v>226</v>
      </c>
      <c r="B29" s="50" t="s">
        <v>61</v>
      </c>
      <c r="C29" s="50" t="s">
        <v>59</v>
      </c>
      <c r="D29" s="50" t="s">
        <v>106</v>
      </c>
      <c r="E29" s="50" t="s">
        <v>102</v>
      </c>
      <c r="F29" s="51">
        <f>F30</f>
        <v>502</v>
      </c>
      <c r="G29" s="51">
        <f>G30</f>
        <v>60</v>
      </c>
      <c r="H29" s="51">
        <f>H30</f>
        <v>520.1</v>
      </c>
      <c r="I29" s="51">
        <f>I30</f>
        <v>60</v>
      </c>
      <c r="J29" s="51">
        <f>J30</f>
        <v>540.6</v>
      </c>
      <c r="K29" s="40"/>
    </row>
    <row r="30" spans="1:11" ht="25.5">
      <c r="A30" s="49" t="s">
        <v>227</v>
      </c>
      <c r="B30" s="50" t="s">
        <v>61</v>
      </c>
      <c r="C30" s="50" t="s">
        <v>59</v>
      </c>
      <c r="D30" s="50" t="s">
        <v>106</v>
      </c>
      <c r="E30" s="50" t="s">
        <v>101</v>
      </c>
      <c r="F30" s="51">
        <v>502</v>
      </c>
      <c r="G30" s="51">
        <v>60</v>
      </c>
      <c r="H30" s="51">
        <v>520.1</v>
      </c>
      <c r="I30" s="51">
        <v>60</v>
      </c>
      <c r="J30" s="51">
        <v>540.6</v>
      </c>
      <c r="K30" s="40"/>
    </row>
    <row r="31" spans="1:11" ht="15.75">
      <c r="A31" s="49" t="s">
        <v>107</v>
      </c>
      <c r="B31" s="50" t="s">
        <v>61</v>
      </c>
      <c r="C31" s="50" t="s">
        <v>59</v>
      </c>
      <c r="D31" s="50" t="s">
        <v>106</v>
      </c>
      <c r="E31" s="50" t="s">
        <v>109</v>
      </c>
      <c r="F31" s="51">
        <f>F32</f>
        <v>110</v>
      </c>
      <c r="G31" s="51">
        <f>G32</f>
        <v>0</v>
      </c>
      <c r="H31" s="51">
        <f>H32</f>
        <v>114</v>
      </c>
      <c r="I31" s="51">
        <f>I32</f>
        <v>0</v>
      </c>
      <c r="J31" s="51">
        <f>J32</f>
        <v>118.4</v>
      </c>
      <c r="K31" s="40"/>
    </row>
    <row r="32" spans="1:11" ht="15.75">
      <c r="A32" s="49" t="s">
        <v>108</v>
      </c>
      <c r="B32" s="50" t="s">
        <v>61</v>
      </c>
      <c r="C32" s="50" t="s">
        <v>59</v>
      </c>
      <c r="D32" s="50" t="s">
        <v>106</v>
      </c>
      <c r="E32" s="50" t="s">
        <v>110</v>
      </c>
      <c r="F32" s="51">
        <v>110</v>
      </c>
      <c r="G32" s="51"/>
      <c r="H32" s="51">
        <v>114</v>
      </c>
      <c r="I32" s="51"/>
      <c r="J32" s="51">
        <v>118.4</v>
      </c>
      <c r="K32" s="40"/>
    </row>
    <row r="33" spans="1:11" ht="15.75">
      <c r="A33" s="49" t="s">
        <v>160</v>
      </c>
      <c r="B33" s="50" t="s">
        <v>61</v>
      </c>
      <c r="C33" s="50" t="s">
        <v>59</v>
      </c>
      <c r="D33" s="50" t="s">
        <v>159</v>
      </c>
      <c r="E33" s="50"/>
      <c r="F33" s="51">
        <f>F37+F34</f>
        <v>150</v>
      </c>
      <c r="G33" s="51">
        <f>G37+G34</f>
        <v>0</v>
      </c>
      <c r="H33" s="51">
        <f>H37+H34</f>
        <v>155.39999999999998</v>
      </c>
      <c r="I33" s="51">
        <f>I37+I34</f>
        <v>0</v>
      </c>
      <c r="J33" s="51">
        <f>J37+J34</f>
        <v>161.39999999999998</v>
      </c>
      <c r="K33" s="40"/>
    </row>
    <row r="34" spans="1:11" ht="25.5">
      <c r="A34" s="49" t="s">
        <v>226</v>
      </c>
      <c r="B34" s="50"/>
      <c r="C34" s="50"/>
      <c r="D34" s="50" t="s">
        <v>159</v>
      </c>
      <c r="E34" s="50" t="s">
        <v>102</v>
      </c>
      <c r="F34" s="51">
        <f>F35</f>
        <v>100</v>
      </c>
      <c r="G34" s="51">
        <f>G35</f>
        <v>0</v>
      </c>
      <c r="H34" s="51">
        <f>H35</f>
        <v>103.6</v>
      </c>
      <c r="I34" s="51">
        <f>I35</f>
        <v>0</v>
      </c>
      <c r="J34" s="51">
        <f>J35</f>
        <v>107.6</v>
      </c>
      <c r="K34" s="40"/>
    </row>
    <row r="35" spans="1:11" ht="25.5">
      <c r="A35" s="49" t="s">
        <v>227</v>
      </c>
      <c r="B35" s="50" t="s">
        <v>61</v>
      </c>
      <c r="C35" s="50" t="s">
        <v>59</v>
      </c>
      <c r="D35" s="50" t="s">
        <v>159</v>
      </c>
      <c r="E35" s="50" t="s">
        <v>101</v>
      </c>
      <c r="F35" s="51">
        <v>100</v>
      </c>
      <c r="G35" s="51"/>
      <c r="H35" s="51">
        <v>103.6</v>
      </c>
      <c r="I35" s="51"/>
      <c r="J35" s="51">
        <v>107.6</v>
      </c>
      <c r="K35" s="40"/>
    </row>
    <row r="36" spans="1:11" ht="38.25">
      <c r="A36" s="75" t="s">
        <v>166</v>
      </c>
      <c r="B36" s="50" t="s">
        <v>61</v>
      </c>
      <c r="C36" s="50" t="s">
        <v>59</v>
      </c>
      <c r="D36" s="50" t="s">
        <v>228</v>
      </c>
      <c r="E36" s="50"/>
      <c r="F36" s="51">
        <f>F37</f>
        <v>50</v>
      </c>
      <c r="G36" s="51">
        <f aca="true" t="shared" si="2" ref="F36:J37">G37</f>
        <v>0</v>
      </c>
      <c r="H36" s="51">
        <f t="shared" si="2"/>
        <v>51.8</v>
      </c>
      <c r="I36" s="51">
        <f t="shared" si="2"/>
        <v>0</v>
      </c>
      <c r="J36" s="51">
        <f t="shared" si="2"/>
        <v>53.8</v>
      </c>
      <c r="K36" s="40"/>
    </row>
    <row r="37" spans="1:11" ht="15.75">
      <c r="A37" s="49" t="s">
        <v>107</v>
      </c>
      <c r="B37" s="50" t="s">
        <v>61</v>
      </c>
      <c r="C37" s="50" t="s">
        <v>59</v>
      </c>
      <c r="D37" s="50" t="s">
        <v>228</v>
      </c>
      <c r="E37" s="50" t="s">
        <v>109</v>
      </c>
      <c r="F37" s="51">
        <f t="shared" si="2"/>
        <v>50</v>
      </c>
      <c r="G37" s="51">
        <f t="shared" si="2"/>
        <v>0</v>
      </c>
      <c r="H37" s="51">
        <f t="shared" si="2"/>
        <v>51.8</v>
      </c>
      <c r="I37" s="51">
        <f t="shared" si="2"/>
        <v>0</v>
      </c>
      <c r="J37" s="51">
        <f t="shared" si="2"/>
        <v>53.8</v>
      </c>
      <c r="K37" s="40"/>
    </row>
    <row r="38" spans="1:11" ht="15.75">
      <c r="A38" s="49" t="s">
        <v>199</v>
      </c>
      <c r="B38" s="50" t="s">
        <v>61</v>
      </c>
      <c r="C38" s="50" t="s">
        <v>59</v>
      </c>
      <c r="D38" s="50" t="s">
        <v>228</v>
      </c>
      <c r="E38" s="50" t="s">
        <v>110</v>
      </c>
      <c r="F38" s="51">
        <v>50</v>
      </c>
      <c r="G38" s="51"/>
      <c r="H38" s="51">
        <v>51.8</v>
      </c>
      <c r="I38" s="51"/>
      <c r="J38" s="51">
        <v>53.8</v>
      </c>
      <c r="K38" s="40"/>
    </row>
    <row r="39" spans="1:11" ht="15.75">
      <c r="A39" s="52" t="s">
        <v>2</v>
      </c>
      <c r="B39" s="53" t="s">
        <v>61</v>
      </c>
      <c r="C39" s="53" t="s">
        <v>3</v>
      </c>
      <c r="D39" s="53" t="s">
        <v>22</v>
      </c>
      <c r="E39" s="53" t="s">
        <v>22</v>
      </c>
      <c r="F39" s="54">
        <f>F40+F46+F66</f>
        <v>2604</v>
      </c>
      <c r="G39" s="54">
        <f>G40+G46+G66</f>
        <v>140</v>
      </c>
      <c r="H39" s="54">
        <f>H40+H46+H66</f>
        <v>2718.2</v>
      </c>
      <c r="I39" s="54">
        <f>I40+I46+I66</f>
        <v>140</v>
      </c>
      <c r="J39" s="54">
        <f>J40+J46+J66</f>
        <v>3008.3</v>
      </c>
      <c r="K39" s="40"/>
    </row>
    <row r="40" spans="1:11" ht="15.75">
      <c r="A40" s="46" t="s">
        <v>62</v>
      </c>
      <c r="B40" s="47" t="s">
        <v>61</v>
      </c>
      <c r="C40" s="47" t="s">
        <v>64</v>
      </c>
      <c r="D40" s="47"/>
      <c r="E40" s="47"/>
      <c r="F40" s="48">
        <f>F41</f>
        <v>200</v>
      </c>
      <c r="G40" s="48">
        <f>G43</f>
        <v>140</v>
      </c>
      <c r="H40" s="48">
        <f>H43</f>
        <v>207.2</v>
      </c>
      <c r="I40" s="48">
        <f>I43</f>
        <v>140</v>
      </c>
      <c r="J40" s="48">
        <f>J43</f>
        <v>215.3</v>
      </c>
      <c r="K40" s="40"/>
    </row>
    <row r="41" spans="1:11" ht="15.75">
      <c r="A41" s="49" t="s">
        <v>168</v>
      </c>
      <c r="B41" s="50" t="s">
        <v>61</v>
      </c>
      <c r="C41" s="50" t="s">
        <v>64</v>
      </c>
      <c r="D41" s="50" t="s">
        <v>111</v>
      </c>
      <c r="E41" s="50"/>
      <c r="F41" s="51">
        <f>F42</f>
        <v>200</v>
      </c>
      <c r="G41" s="51">
        <f aca="true" t="shared" si="3" ref="G41:J42">G42</f>
        <v>140</v>
      </c>
      <c r="H41" s="51">
        <f t="shared" si="3"/>
        <v>207.2</v>
      </c>
      <c r="I41" s="51">
        <f t="shared" si="3"/>
        <v>140</v>
      </c>
      <c r="J41" s="51">
        <f t="shared" si="3"/>
        <v>215.3</v>
      </c>
      <c r="K41" s="40"/>
    </row>
    <row r="42" spans="1:11" ht="15.75">
      <c r="A42" s="49" t="s">
        <v>63</v>
      </c>
      <c r="B42" s="50" t="s">
        <v>61</v>
      </c>
      <c r="C42" s="50" t="s">
        <v>64</v>
      </c>
      <c r="D42" s="50" t="s">
        <v>111</v>
      </c>
      <c r="E42" s="47"/>
      <c r="F42" s="51">
        <f>F43</f>
        <v>200</v>
      </c>
      <c r="G42" s="51">
        <f t="shared" si="3"/>
        <v>140</v>
      </c>
      <c r="H42" s="51">
        <f t="shared" si="3"/>
        <v>207.2</v>
      </c>
      <c r="I42" s="51">
        <f t="shared" si="3"/>
        <v>140</v>
      </c>
      <c r="J42" s="51">
        <f t="shared" si="3"/>
        <v>215.3</v>
      </c>
      <c r="K42" s="40"/>
    </row>
    <row r="43" spans="1:11" ht="25.5">
      <c r="A43" s="49" t="s">
        <v>167</v>
      </c>
      <c r="B43" s="50" t="s">
        <v>61</v>
      </c>
      <c r="C43" s="50" t="s">
        <v>64</v>
      </c>
      <c r="D43" s="50" t="s">
        <v>112</v>
      </c>
      <c r="E43" s="53"/>
      <c r="F43" s="51">
        <f aca="true" t="shared" si="4" ref="F43:J44">F44</f>
        <v>200</v>
      </c>
      <c r="G43" s="51">
        <f t="shared" si="4"/>
        <v>140</v>
      </c>
      <c r="H43" s="51">
        <f t="shared" si="4"/>
        <v>207.2</v>
      </c>
      <c r="I43" s="51">
        <f t="shared" si="4"/>
        <v>140</v>
      </c>
      <c r="J43" s="51">
        <f t="shared" si="4"/>
        <v>215.3</v>
      </c>
      <c r="K43" s="40"/>
    </row>
    <row r="44" spans="1:11" ht="15.75">
      <c r="A44" s="49" t="s">
        <v>107</v>
      </c>
      <c r="B44" s="50" t="s">
        <v>61</v>
      </c>
      <c r="C44" s="50" t="s">
        <v>64</v>
      </c>
      <c r="D44" s="50" t="s">
        <v>112</v>
      </c>
      <c r="E44" s="50" t="s">
        <v>109</v>
      </c>
      <c r="F44" s="51">
        <f t="shared" si="4"/>
        <v>200</v>
      </c>
      <c r="G44" s="51">
        <f t="shared" si="4"/>
        <v>140</v>
      </c>
      <c r="H44" s="51">
        <f t="shared" si="4"/>
        <v>207.2</v>
      </c>
      <c r="I44" s="51">
        <f t="shared" si="4"/>
        <v>140</v>
      </c>
      <c r="J44" s="51">
        <f t="shared" si="4"/>
        <v>215.3</v>
      </c>
      <c r="K44" s="40"/>
    </row>
    <row r="45" spans="1:11" ht="38.25">
      <c r="A45" s="49" t="s">
        <v>113</v>
      </c>
      <c r="B45" s="57" t="s">
        <v>61</v>
      </c>
      <c r="C45" s="57" t="s">
        <v>64</v>
      </c>
      <c r="D45" s="57" t="s">
        <v>112</v>
      </c>
      <c r="E45" s="57" t="s">
        <v>10</v>
      </c>
      <c r="F45" s="51">
        <v>200</v>
      </c>
      <c r="G45" s="51">
        <v>140</v>
      </c>
      <c r="H45" s="51">
        <v>207.2</v>
      </c>
      <c r="I45" s="51">
        <v>140</v>
      </c>
      <c r="J45" s="51">
        <v>215.3</v>
      </c>
      <c r="K45" s="40"/>
    </row>
    <row r="46" spans="1:11" ht="15.75">
      <c r="A46" s="46" t="s">
        <v>4</v>
      </c>
      <c r="B46" s="47" t="s">
        <v>61</v>
      </c>
      <c r="C46" s="47" t="s">
        <v>5</v>
      </c>
      <c r="D46" s="47"/>
      <c r="E46" s="47"/>
      <c r="F46" s="48">
        <f>F47+F52</f>
        <v>2404</v>
      </c>
      <c r="G46" s="48">
        <f>G47+G52</f>
        <v>0</v>
      </c>
      <c r="H46" s="48">
        <f>H47+H52</f>
        <v>2511</v>
      </c>
      <c r="I46" s="48">
        <f>I47+I52</f>
        <v>0</v>
      </c>
      <c r="J46" s="48">
        <f>J47+J52</f>
        <v>2793</v>
      </c>
      <c r="K46" s="40"/>
    </row>
    <row r="47" spans="1:11" ht="15.75">
      <c r="A47" s="49" t="s">
        <v>8</v>
      </c>
      <c r="B47" s="50" t="s">
        <v>61</v>
      </c>
      <c r="C47" s="50" t="s">
        <v>5</v>
      </c>
      <c r="D47" s="50" t="s">
        <v>114</v>
      </c>
      <c r="E47" s="50"/>
      <c r="F47" s="51">
        <f aca="true" t="shared" si="5" ref="F47:J50">F48</f>
        <v>2404</v>
      </c>
      <c r="G47" s="51">
        <f t="shared" si="5"/>
        <v>0</v>
      </c>
      <c r="H47" s="51">
        <f t="shared" si="5"/>
        <v>2511</v>
      </c>
      <c r="I47" s="51">
        <f t="shared" si="5"/>
        <v>0</v>
      </c>
      <c r="J47" s="51">
        <f t="shared" si="5"/>
        <v>2793</v>
      </c>
      <c r="K47" s="40"/>
    </row>
    <row r="48" spans="1:11" s="31" customFormat="1" ht="15.75">
      <c r="A48" s="49" t="s">
        <v>9</v>
      </c>
      <c r="B48" s="50" t="s">
        <v>61</v>
      </c>
      <c r="C48" s="50" t="s">
        <v>5</v>
      </c>
      <c r="D48" s="50" t="s">
        <v>115</v>
      </c>
      <c r="E48" s="50"/>
      <c r="F48" s="51">
        <f t="shared" si="5"/>
        <v>2404</v>
      </c>
      <c r="G48" s="51">
        <f t="shared" si="5"/>
        <v>0</v>
      </c>
      <c r="H48" s="51">
        <f t="shared" si="5"/>
        <v>2511</v>
      </c>
      <c r="I48" s="51">
        <f t="shared" si="5"/>
        <v>0</v>
      </c>
      <c r="J48" s="51">
        <f t="shared" si="5"/>
        <v>2793</v>
      </c>
      <c r="K48" s="40"/>
    </row>
    <row r="49" spans="1:11" ht="42.75" customHeight="1">
      <c r="A49" s="58" t="s">
        <v>169</v>
      </c>
      <c r="B49" s="50" t="s">
        <v>61</v>
      </c>
      <c r="C49" s="50" t="s">
        <v>5</v>
      </c>
      <c r="D49" s="50" t="s">
        <v>116</v>
      </c>
      <c r="E49" s="50"/>
      <c r="F49" s="51">
        <f t="shared" si="5"/>
        <v>2404</v>
      </c>
      <c r="G49" s="51">
        <f t="shared" si="5"/>
        <v>0</v>
      </c>
      <c r="H49" s="51">
        <f t="shared" si="5"/>
        <v>2511</v>
      </c>
      <c r="I49" s="51">
        <f t="shared" si="5"/>
        <v>0</v>
      </c>
      <c r="J49" s="51">
        <f t="shared" si="5"/>
        <v>2793</v>
      </c>
      <c r="K49" s="40"/>
    </row>
    <row r="50" spans="1:11" ht="34.5" customHeight="1">
      <c r="A50" s="49" t="s">
        <v>226</v>
      </c>
      <c r="B50" s="50" t="s">
        <v>61</v>
      </c>
      <c r="C50" s="50" t="s">
        <v>5</v>
      </c>
      <c r="D50" s="50" t="s">
        <v>116</v>
      </c>
      <c r="E50" s="50" t="s">
        <v>102</v>
      </c>
      <c r="F50" s="51">
        <f t="shared" si="5"/>
        <v>2404</v>
      </c>
      <c r="G50" s="51">
        <f t="shared" si="5"/>
        <v>0</v>
      </c>
      <c r="H50" s="51">
        <f t="shared" si="5"/>
        <v>2511</v>
      </c>
      <c r="I50" s="51">
        <f t="shared" si="5"/>
        <v>0</v>
      </c>
      <c r="J50" s="51">
        <f t="shared" si="5"/>
        <v>2793</v>
      </c>
      <c r="K50" s="40"/>
    </row>
    <row r="51" spans="1:11" ht="27.75" customHeight="1">
      <c r="A51" s="49" t="s">
        <v>227</v>
      </c>
      <c r="B51" s="50" t="s">
        <v>61</v>
      </c>
      <c r="C51" s="50" t="s">
        <v>5</v>
      </c>
      <c r="D51" s="50" t="s">
        <v>116</v>
      </c>
      <c r="E51" s="50" t="s">
        <v>101</v>
      </c>
      <c r="F51" s="51">
        <v>2404</v>
      </c>
      <c r="G51" s="51"/>
      <c r="H51" s="51">
        <v>2511</v>
      </c>
      <c r="I51" s="51"/>
      <c r="J51" s="51">
        <v>2793</v>
      </c>
      <c r="K51" s="40"/>
    </row>
    <row r="52" spans="1:11" ht="17.25" customHeight="1">
      <c r="A52" s="49" t="s">
        <v>1</v>
      </c>
      <c r="B52" s="50" t="s">
        <v>61</v>
      </c>
      <c r="C52" s="50" t="s">
        <v>5</v>
      </c>
      <c r="D52" s="50" t="s">
        <v>125</v>
      </c>
      <c r="E52" s="50"/>
      <c r="F52" s="51">
        <f>F53+F56</f>
        <v>0</v>
      </c>
      <c r="G52" s="51">
        <f>G53+G56</f>
        <v>0</v>
      </c>
      <c r="H52" s="51">
        <f>H53+H56</f>
        <v>0</v>
      </c>
      <c r="I52" s="51">
        <f>I53+I56</f>
        <v>0</v>
      </c>
      <c r="J52" s="51">
        <f>J53+J56</f>
        <v>0</v>
      </c>
      <c r="K52" s="40"/>
    </row>
    <row r="53" spans="1:11" ht="27.75" customHeight="1" hidden="1">
      <c r="A53" s="49" t="s">
        <v>170</v>
      </c>
      <c r="B53" s="50" t="s">
        <v>61</v>
      </c>
      <c r="C53" s="50" t="s">
        <v>5</v>
      </c>
      <c r="D53" s="50" t="s">
        <v>173</v>
      </c>
      <c r="E53" s="50"/>
      <c r="F53" s="51">
        <f aca="true" t="shared" si="6" ref="F53:J54">F54</f>
        <v>0</v>
      </c>
      <c r="G53" s="51">
        <f t="shared" si="6"/>
        <v>0</v>
      </c>
      <c r="H53" s="51">
        <f t="shared" si="6"/>
        <v>0</v>
      </c>
      <c r="I53" s="51">
        <f t="shared" si="6"/>
        <v>0</v>
      </c>
      <c r="J53" s="51">
        <f t="shared" si="6"/>
        <v>0</v>
      </c>
      <c r="K53" s="40"/>
    </row>
    <row r="54" spans="1:11" ht="27.75" customHeight="1" hidden="1">
      <c r="A54" s="49" t="s">
        <v>171</v>
      </c>
      <c r="B54" s="50" t="s">
        <v>61</v>
      </c>
      <c r="C54" s="50" t="s">
        <v>5</v>
      </c>
      <c r="D54" s="50" t="s">
        <v>173</v>
      </c>
      <c r="E54" s="50" t="s">
        <v>102</v>
      </c>
      <c r="F54" s="51">
        <f t="shared" si="6"/>
        <v>0</v>
      </c>
      <c r="G54" s="51">
        <f t="shared" si="6"/>
        <v>0</v>
      </c>
      <c r="H54" s="51">
        <f t="shared" si="6"/>
        <v>0</v>
      </c>
      <c r="I54" s="51">
        <f t="shared" si="6"/>
        <v>0</v>
      </c>
      <c r="J54" s="51">
        <f t="shared" si="6"/>
        <v>0</v>
      </c>
      <c r="K54" s="40"/>
    </row>
    <row r="55" spans="1:11" ht="27.75" customHeight="1" hidden="1">
      <c r="A55" s="49" t="s">
        <v>172</v>
      </c>
      <c r="B55" s="50" t="s">
        <v>61</v>
      </c>
      <c r="C55" s="50" t="s">
        <v>5</v>
      </c>
      <c r="D55" s="50" t="s">
        <v>173</v>
      </c>
      <c r="E55" s="50" t="s">
        <v>101</v>
      </c>
      <c r="F55" s="51"/>
      <c r="G55" s="51"/>
      <c r="H55" s="51">
        <v>0</v>
      </c>
      <c r="I55" s="51"/>
      <c r="J55" s="51">
        <v>0</v>
      </c>
      <c r="K55" s="40"/>
    </row>
    <row r="56" spans="1:11" ht="27.75" customHeight="1">
      <c r="A56" s="49" t="s">
        <v>174</v>
      </c>
      <c r="B56" s="50" t="s">
        <v>61</v>
      </c>
      <c r="C56" s="50" t="s">
        <v>5</v>
      </c>
      <c r="D56" s="76" t="s">
        <v>177</v>
      </c>
      <c r="E56" s="50"/>
      <c r="F56" s="51">
        <f>F57+F60+F63</f>
        <v>0</v>
      </c>
      <c r="G56" s="51">
        <f>G57+G60+G63</f>
        <v>0</v>
      </c>
      <c r="H56" s="51">
        <f>H57+H60+H63</f>
        <v>0</v>
      </c>
      <c r="I56" s="51">
        <f>I57+I60+I63</f>
        <v>0</v>
      </c>
      <c r="J56" s="51">
        <f>J57+J60+J63</f>
        <v>0</v>
      </c>
      <c r="K56" s="40"/>
    </row>
    <row r="57" spans="1:11" ht="53.25" customHeight="1" hidden="1">
      <c r="A57" s="61" t="s">
        <v>175</v>
      </c>
      <c r="B57" s="50" t="s">
        <v>61</v>
      </c>
      <c r="C57" s="50" t="s">
        <v>5</v>
      </c>
      <c r="D57" s="76" t="s">
        <v>176</v>
      </c>
      <c r="E57" s="50"/>
      <c r="F57" s="51">
        <f aca="true" t="shared" si="7" ref="F57:J58">F58</f>
        <v>0</v>
      </c>
      <c r="G57" s="51">
        <f t="shared" si="7"/>
        <v>0</v>
      </c>
      <c r="H57" s="51">
        <f t="shared" si="7"/>
        <v>0</v>
      </c>
      <c r="I57" s="51">
        <f t="shared" si="7"/>
        <v>0</v>
      </c>
      <c r="J57" s="51">
        <f t="shared" si="7"/>
        <v>0</v>
      </c>
      <c r="K57" s="40"/>
    </row>
    <row r="58" spans="1:11" ht="27.75" customHeight="1" hidden="1">
      <c r="A58" s="49" t="s">
        <v>171</v>
      </c>
      <c r="B58" s="50" t="s">
        <v>61</v>
      </c>
      <c r="C58" s="50" t="s">
        <v>5</v>
      </c>
      <c r="D58" s="76" t="s">
        <v>176</v>
      </c>
      <c r="E58" s="50" t="s">
        <v>102</v>
      </c>
      <c r="F58" s="51">
        <f t="shared" si="7"/>
        <v>0</v>
      </c>
      <c r="G58" s="51">
        <f t="shared" si="7"/>
        <v>0</v>
      </c>
      <c r="H58" s="51">
        <f t="shared" si="7"/>
        <v>0</v>
      </c>
      <c r="I58" s="51">
        <f t="shared" si="7"/>
        <v>0</v>
      </c>
      <c r="J58" s="51">
        <f t="shared" si="7"/>
        <v>0</v>
      </c>
      <c r="K58" s="40"/>
    </row>
    <row r="59" spans="1:11" ht="27.75" customHeight="1" hidden="1">
      <c r="A59" s="49" t="s">
        <v>172</v>
      </c>
      <c r="B59" s="50" t="s">
        <v>61</v>
      </c>
      <c r="C59" s="50" t="s">
        <v>5</v>
      </c>
      <c r="D59" s="76" t="s">
        <v>176</v>
      </c>
      <c r="E59" s="50" t="s">
        <v>101</v>
      </c>
      <c r="F59" s="51"/>
      <c r="G59" s="51"/>
      <c r="H59" s="51">
        <v>0</v>
      </c>
      <c r="I59" s="51"/>
      <c r="J59" s="51">
        <v>0</v>
      </c>
      <c r="K59" s="40"/>
    </row>
    <row r="60" spans="1:11" ht="56.25" customHeight="1">
      <c r="A60" s="61" t="s">
        <v>207</v>
      </c>
      <c r="B60" s="50" t="s">
        <v>61</v>
      </c>
      <c r="C60" s="50" t="s">
        <v>5</v>
      </c>
      <c r="D60" s="76" t="s">
        <v>178</v>
      </c>
      <c r="E60" s="50"/>
      <c r="F60" s="51">
        <f aca="true" t="shared" si="8" ref="F60:J61">F61</f>
        <v>0</v>
      </c>
      <c r="G60" s="51">
        <f t="shared" si="8"/>
        <v>0</v>
      </c>
      <c r="H60" s="51">
        <f t="shared" si="8"/>
        <v>0</v>
      </c>
      <c r="I60" s="51">
        <f t="shared" si="8"/>
        <v>0</v>
      </c>
      <c r="J60" s="51">
        <f t="shared" si="8"/>
        <v>0</v>
      </c>
      <c r="K60" s="40"/>
    </row>
    <row r="61" spans="1:11" ht="27.75" customHeight="1">
      <c r="A61" s="49" t="s">
        <v>226</v>
      </c>
      <c r="B61" s="50" t="s">
        <v>61</v>
      </c>
      <c r="C61" s="50" t="s">
        <v>5</v>
      </c>
      <c r="D61" s="76" t="s">
        <v>178</v>
      </c>
      <c r="E61" s="50" t="s">
        <v>102</v>
      </c>
      <c r="F61" s="51">
        <f t="shared" si="8"/>
        <v>0</v>
      </c>
      <c r="G61" s="51">
        <f t="shared" si="8"/>
        <v>0</v>
      </c>
      <c r="H61" s="51">
        <f t="shared" si="8"/>
        <v>0</v>
      </c>
      <c r="I61" s="51">
        <f t="shared" si="8"/>
        <v>0</v>
      </c>
      <c r="J61" s="51">
        <f t="shared" si="8"/>
        <v>0</v>
      </c>
      <c r="K61" s="40"/>
    </row>
    <row r="62" spans="1:11" ht="27.75" customHeight="1">
      <c r="A62" s="49" t="s">
        <v>229</v>
      </c>
      <c r="B62" s="50" t="s">
        <v>61</v>
      </c>
      <c r="C62" s="50" t="s">
        <v>5</v>
      </c>
      <c r="D62" s="76" t="s">
        <v>178</v>
      </c>
      <c r="E62" s="50" t="s">
        <v>101</v>
      </c>
      <c r="F62" s="51"/>
      <c r="G62" s="51"/>
      <c r="H62" s="51"/>
      <c r="I62" s="51"/>
      <c r="J62" s="51"/>
      <c r="K62" s="40"/>
    </row>
    <row r="63" spans="1:11" ht="27.75" customHeight="1" hidden="1">
      <c r="A63" s="61" t="s">
        <v>179</v>
      </c>
      <c r="B63" s="50" t="s">
        <v>61</v>
      </c>
      <c r="C63" s="50" t="s">
        <v>5</v>
      </c>
      <c r="D63" s="76" t="s">
        <v>180</v>
      </c>
      <c r="E63" s="50"/>
      <c r="F63" s="51">
        <f aca="true" t="shared" si="9" ref="F63:J64">F64</f>
        <v>0</v>
      </c>
      <c r="G63" s="51">
        <f t="shared" si="9"/>
        <v>0</v>
      </c>
      <c r="H63" s="51">
        <f t="shared" si="9"/>
        <v>0</v>
      </c>
      <c r="I63" s="51">
        <f t="shared" si="9"/>
        <v>0</v>
      </c>
      <c r="J63" s="51">
        <f t="shared" si="9"/>
        <v>0</v>
      </c>
      <c r="K63" s="40"/>
    </row>
    <row r="64" spans="1:11" ht="27.75" customHeight="1" hidden="1">
      <c r="A64" s="49" t="s">
        <v>171</v>
      </c>
      <c r="B64" s="50" t="s">
        <v>61</v>
      </c>
      <c r="C64" s="50" t="s">
        <v>5</v>
      </c>
      <c r="D64" s="76" t="s">
        <v>180</v>
      </c>
      <c r="E64" s="50" t="s">
        <v>102</v>
      </c>
      <c r="F64" s="51">
        <f t="shared" si="9"/>
        <v>0</v>
      </c>
      <c r="G64" s="51">
        <f t="shared" si="9"/>
        <v>0</v>
      </c>
      <c r="H64" s="51">
        <f t="shared" si="9"/>
        <v>0</v>
      </c>
      <c r="I64" s="51">
        <f t="shared" si="9"/>
        <v>0</v>
      </c>
      <c r="J64" s="51">
        <f t="shared" si="9"/>
        <v>0</v>
      </c>
      <c r="K64" s="40"/>
    </row>
    <row r="65" spans="1:11" ht="27.75" customHeight="1" hidden="1">
      <c r="A65" s="49" t="s">
        <v>172</v>
      </c>
      <c r="B65" s="50" t="s">
        <v>61</v>
      </c>
      <c r="C65" s="50" t="s">
        <v>5</v>
      </c>
      <c r="D65" s="76" t="s">
        <v>180</v>
      </c>
      <c r="E65" s="50" t="s">
        <v>101</v>
      </c>
      <c r="F65" s="51"/>
      <c r="G65" s="51"/>
      <c r="H65" s="51">
        <v>0</v>
      </c>
      <c r="I65" s="51"/>
      <c r="J65" s="51">
        <v>0</v>
      </c>
      <c r="K65" s="40"/>
    </row>
    <row r="66" spans="1:11" ht="20.25" customHeight="1" hidden="1">
      <c r="A66" s="46" t="s">
        <v>181</v>
      </c>
      <c r="B66" s="47" t="s">
        <v>61</v>
      </c>
      <c r="C66" s="47" t="s">
        <v>182</v>
      </c>
      <c r="D66" s="77"/>
      <c r="E66" s="47"/>
      <c r="F66" s="48">
        <f aca="true" t="shared" si="10" ref="F66:J69">F67</f>
        <v>0</v>
      </c>
      <c r="G66" s="48">
        <f t="shared" si="10"/>
        <v>0</v>
      </c>
      <c r="H66" s="48">
        <f t="shared" si="10"/>
        <v>0</v>
      </c>
      <c r="I66" s="48">
        <f t="shared" si="10"/>
        <v>0</v>
      </c>
      <c r="J66" s="48">
        <f t="shared" si="10"/>
        <v>0</v>
      </c>
      <c r="K66" s="40"/>
    </row>
    <row r="67" spans="1:11" ht="17.25" customHeight="1" hidden="1">
      <c r="A67" s="49" t="s">
        <v>1</v>
      </c>
      <c r="B67" s="50" t="s">
        <v>61</v>
      </c>
      <c r="C67" s="50" t="s">
        <v>182</v>
      </c>
      <c r="D67" s="76" t="s">
        <v>125</v>
      </c>
      <c r="E67" s="50"/>
      <c r="F67" s="51">
        <f t="shared" si="10"/>
        <v>0</v>
      </c>
      <c r="G67" s="51">
        <f t="shared" si="10"/>
        <v>0</v>
      </c>
      <c r="H67" s="51">
        <f t="shared" si="10"/>
        <v>0</v>
      </c>
      <c r="I67" s="51">
        <f t="shared" si="10"/>
        <v>0</v>
      </c>
      <c r="J67" s="51">
        <f t="shared" si="10"/>
        <v>0</v>
      </c>
      <c r="K67" s="40"/>
    </row>
    <row r="68" spans="1:11" ht="69" customHeight="1" hidden="1">
      <c r="A68" s="78" t="s">
        <v>183</v>
      </c>
      <c r="B68" s="50" t="s">
        <v>61</v>
      </c>
      <c r="C68" s="50" t="s">
        <v>182</v>
      </c>
      <c r="D68" s="76" t="s">
        <v>184</v>
      </c>
      <c r="E68" s="50"/>
      <c r="F68" s="51">
        <f t="shared" si="10"/>
        <v>0</v>
      </c>
      <c r="G68" s="51">
        <f t="shared" si="10"/>
        <v>0</v>
      </c>
      <c r="H68" s="51">
        <f t="shared" si="10"/>
        <v>0</v>
      </c>
      <c r="I68" s="51">
        <f t="shared" si="10"/>
        <v>0</v>
      </c>
      <c r="J68" s="51">
        <f t="shared" si="10"/>
        <v>0</v>
      </c>
      <c r="K68" s="40"/>
    </row>
    <row r="69" spans="1:11" ht="29.25" customHeight="1" hidden="1">
      <c r="A69" s="49" t="s">
        <v>171</v>
      </c>
      <c r="B69" s="50" t="s">
        <v>61</v>
      </c>
      <c r="C69" s="50" t="s">
        <v>182</v>
      </c>
      <c r="D69" s="76" t="s">
        <v>184</v>
      </c>
      <c r="E69" s="50" t="s">
        <v>102</v>
      </c>
      <c r="F69" s="51">
        <f t="shared" si="10"/>
        <v>0</v>
      </c>
      <c r="G69" s="51">
        <f t="shared" si="10"/>
        <v>0</v>
      </c>
      <c r="H69" s="51">
        <f t="shared" si="10"/>
        <v>0</v>
      </c>
      <c r="I69" s="51">
        <f t="shared" si="10"/>
        <v>0</v>
      </c>
      <c r="J69" s="51">
        <f t="shared" si="10"/>
        <v>0</v>
      </c>
      <c r="K69" s="40"/>
    </row>
    <row r="70" spans="1:11" ht="32.25" customHeight="1" hidden="1">
      <c r="A70" s="49" t="s">
        <v>172</v>
      </c>
      <c r="B70" s="50" t="s">
        <v>61</v>
      </c>
      <c r="C70" s="50" t="s">
        <v>182</v>
      </c>
      <c r="D70" s="76" t="s">
        <v>184</v>
      </c>
      <c r="E70" s="50" t="s">
        <v>101</v>
      </c>
      <c r="F70" s="51"/>
      <c r="G70" s="51"/>
      <c r="H70" s="51">
        <v>0</v>
      </c>
      <c r="I70" s="51"/>
      <c r="J70" s="51">
        <v>0</v>
      </c>
      <c r="K70" s="40"/>
    </row>
    <row r="71" spans="1:11" ht="15.75">
      <c r="A71" s="52" t="s">
        <v>12</v>
      </c>
      <c r="B71" s="53" t="s">
        <v>61</v>
      </c>
      <c r="C71" s="53" t="s">
        <v>13</v>
      </c>
      <c r="D71" s="55"/>
      <c r="E71" s="55"/>
      <c r="F71" s="54">
        <f>F72+F88+F101</f>
        <v>5494.9</v>
      </c>
      <c r="G71" s="54">
        <f>G72+G88+G101</f>
        <v>3590</v>
      </c>
      <c r="H71" s="54">
        <f>H72+H88+H101</f>
        <v>6089.1</v>
      </c>
      <c r="I71" s="54">
        <f>I72+I88+I101</f>
        <v>3350</v>
      </c>
      <c r="J71" s="54">
        <f>J72+J88+J101</f>
        <v>6708.4</v>
      </c>
      <c r="K71" s="40"/>
    </row>
    <row r="72" spans="1:11" ht="15.75">
      <c r="A72" s="46" t="s">
        <v>29</v>
      </c>
      <c r="B72" s="47" t="s">
        <v>61</v>
      </c>
      <c r="C72" s="47" t="s">
        <v>30</v>
      </c>
      <c r="D72" s="47"/>
      <c r="E72" s="47"/>
      <c r="F72" s="48">
        <f>F73+F78+F84</f>
        <v>400</v>
      </c>
      <c r="G72" s="48">
        <f>G73+G78+G84</f>
        <v>240</v>
      </c>
      <c r="H72" s="48">
        <f>H73+H78+H84</f>
        <v>500</v>
      </c>
      <c r="I72" s="48">
        <f>I73+I78+I84</f>
        <v>0</v>
      </c>
      <c r="J72" s="48">
        <f>J73+J78+J84</f>
        <v>600</v>
      </c>
      <c r="K72" s="40"/>
    </row>
    <row r="73" spans="1:11" ht="15.75">
      <c r="A73" s="49" t="s">
        <v>65</v>
      </c>
      <c r="B73" s="50" t="s">
        <v>61</v>
      </c>
      <c r="C73" s="50" t="s">
        <v>30</v>
      </c>
      <c r="D73" s="50" t="s">
        <v>117</v>
      </c>
      <c r="E73" s="50"/>
      <c r="F73" s="51">
        <f aca="true" t="shared" si="11" ref="F73:J74">F74</f>
        <v>400</v>
      </c>
      <c r="G73" s="51">
        <f t="shared" si="11"/>
        <v>120</v>
      </c>
      <c r="H73" s="51">
        <f t="shared" si="11"/>
        <v>500</v>
      </c>
      <c r="I73" s="51">
        <f t="shared" si="11"/>
        <v>0</v>
      </c>
      <c r="J73" s="51">
        <f t="shared" si="11"/>
        <v>600</v>
      </c>
      <c r="K73" s="40"/>
    </row>
    <row r="74" spans="1:11" ht="15.75">
      <c r="A74" s="49" t="s">
        <v>189</v>
      </c>
      <c r="B74" s="50" t="s">
        <v>61</v>
      </c>
      <c r="C74" s="50" t="s">
        <v>30</v>
      </c>
      <c r="D74" s="50" t="s">
        <v>118</v>
      </c>
      <c r="E74" s="50"/>
      <c r="F74" s="51">
        <f t="shared" si="11"/>
        <v>400</v>
      </c>
      <c r="G74" s="51">
        <f t="shared" si="11"/>
        <v>120</v>
      </c>
      <c r="H74" s="51">
        <f t="shared" si="11"/>
        <v>500</v>
      </c>
      <c r="I74" s="51">
        <f t="shared" si="11"/>
        <v>0</v>
      </c>
      <c r="J74" s="51">
        <f t="shared" si="11"/>
        <v>600</v>
      </c>
      <c r="K74" s="40"/>
    </row>
    <row r="75" spans="1:11" ht="25.5">
      <c r="A75" s="49" t="s">
        <v>226</v>
      </c>
      <c r="B75" s="50" t="s">
        <v>61</v>
      </c>
      <c r="C75" s="50" t="s">
        <v>30</v>
      </c>
      <c r="D75" s="50" t="s">
        <v>118</v>
      </c>
      <c r="E75" s="50" t="s">
        <v>102</v>
      </c>
      <c r="F75" s="51">
        <f>F76+F77</f>
        <v>400</v>
      </c>
      <c r="G75" s="51">
        <f>G76+G77</f>
        <v>120</v>
      </c>
      <c r="H75" s="51">
        <f>H76+H77</f>
        <v>500</v>
      </c>
      <c r="I75" s="51">
        <f>I76+I77</f>
        <v>0</v>
      </c>
      <c r="J75" s="51">
        <f>J76+J77</f>
        <v>600</v>
      </c>
      <c r="K75" s="40"/>
    </row>
    <row r="76" spans="1:11" ht="25.5">
      <c r="A76" s="49" t="s">
        <v>229</v>
      </c>
      <c r="B76" s="50" t="s">
        <v>61</v>
      </c>
      <c r="C76" s="50" t="s">
        <v>30</v>
      </c>
      <c r="D76" s="50" t="s">
        <v>118</v>
      </c>
      <c r="E76" s="50" t="s">
        <v>101</v>
      </c>
      <c r="F76" s="51">
        <v>280</v>
      </c>
      <c r="G76" s="51">
        <f aca="true" t="shared" si="12" ref="G76:J78">G77</f>
        <v>60</v>
      </c>
      <c r="H76" s="51">
        <v>375.7</v>
      </c>
      <c r="I76" s="51">
        <f t="shared" si="12"/>
        <v>0</v>
      </c>
      <c r="J76" s="51">
        <v>470.8</v>
      </c>
      <c r="K76" s="40"/>
    </row>
    <row r="77" spans="1:11" ht="25.5">
      <c r="A77" s="49" t="s">
        <v>187</v>
      </c>
      <c r="B77" s="50" t="s">
        <v>61</v>
      </c>
      <c r="C77" s="50" t="s">
        <v>30</v>
      </c>
      <c r="D77" s="50" t="s">
        <v>188</v>
      </c>
      <c r="E77" s="50" t="s">
        <v>101</v>
      </c>
      <c r="F77" s="51">
        <v>120</v>
      </c>
      <c r="G77" s="51">
        <f t="shared" si="12"/>
        <v>60</v>
      </c>
      <c r="H77" s="51">
        <v>124.3</v>
      </c>
      <c r="I77" s="51">
        <f t="shared" si="12"/>
        <v>0</v>
      </c>
      <c r="J77" s="51">
        <v>129.2</v>
      </c>
      <c r="K77" s="40"/>
    </row>
    <row r="78" spans="1:11" ht="45.75" customHeight="1" hidden="1">
      <c r="A78" s="49" t="s">
        <v>66</v>
      </c>
      <c r="B78" s="50" t="s">
        <v>61</v>
      </c>
      <c r="C78" s="50" t="s">
        <v>30</v>
      </c>
      <c r="D78" s="50" t="s">
        <v>122</v>
      </c>
      <c r="E78" s="50"/>
      <c r="F78" s="51">
        <f>F79</f>
        <v>0</v>
      </c>
      <c r="G78" s="51">
        <f t="shared" si="12"/>
        <v>60</v>
      </c>
      <c r="H78" s="51">
        <f t="shared" si="12"/>
        <v>0</v>
      </c>
      <c r="I78" s="51">
        <f t="shared" si="12"/>
        <v>0</v>
      </c>
      <c r="J78" s="51">
        <f t="shared" si="12"/>
        <v>0</v>
      </c>
      <c r="K78" s="40"/>
    </row>
    <row r="79" spans="1:11" ht="38.25" customHeight="1" hidden="1">
      <c r="A79" s="59" t="s">
        <v>67</v>
      </c>
      <c r="B79" s="50" t="s">
        <v>61</v>
      </c>
      <c r="C79" s="50" t="s">
        <v>30</v>
      </c>
      <c r="D79" s="50" t="s">
        <v>121</v>
      </c>
      <c r="E79" s="50"/>
      <c r="F79" s="51">
        <f>F80</f>
        <v>0</v>
      </c>
      <c r="G79" s="51">
        <f aca="true" t="shared" si="13" ref="G79:J81">G80</f>
        <v>60</v>
      </c>
      <c r="H79" s="51">
        <f t="shared" si="13"/>
        <v>0</v>
      </c>
      <c r="I79" s="51">
        <f t="shared" si="13"/>
        <v>0</v>
      </c>
      <c r="J79" s="51">
        <f t="shared" si="13"/>
        <v>0</v>
      </c>
      <c r="K79" s="40"/>
    </row>
    <row r="80" spans="1:11" ht="45" customHeight="1" hidden="1">
      <c r="A80" s="60" t="s">
        <v>68</v>
      </c>
      <c r="B80" s="50" t="s">
        <v>61</v>
      </c>
      <c r="C80" s="50" t="s">
        <v>30</v>
      </c>
      <c r="D80" s="50" t="s">
        <v>120</v>
      </c>
      <c r="E80" s="50"/>
      <c r="F80" s="51">
        <f>F81</f>
        <v>0</v>
      </c>
      <c r="G80" s="51">
        <f t="shared" si="13"/>
        <v>60</v>
      </c>
      <c r="H80" s="51">
        <f t="shared" si="13"/>
        <v>0</v>
      </c>
      <c r="I80" s="51">
        <f t="shared" si="13"/>
        <v>0</v>
      </c>
      <c r="J80" s="51">
        <f t="shared" si="13"/>
        <v>0</v>
      </c>
      <c r="K80" s="40"/>
    </row>
    <row r="81" spans="1:11" ht="32.25" customHeight="1" hidden="1">
      <c r="A81" s="60" t="s">
        <v>69</v>
      </c>
      <c r="B81" s="50" t="s">
        <v>61</v>
      </c>
      <c r="C81" s="50" t="s">
        <v>30</v>
      </c>
      <c r="D81" s="50" t="s">
        <v>119</v>
      </c>
      <c r="E81" s="50"/>
      <c r="F81" s="51">
        <f>F82</f>
        <v>0</v>
      </c>
      <c r="G81" s="51">
        <f t="shared" si="13"/>
        <v>60</v>
      </c>
      <c r="H81" s="51">
        <f t="shared" si="13"/>
        <v>0</v>
      </c>
      <c r="I81" s="51">
        <f t="shared" si="13"/>
        <v>0</v>
      </c>
      <c r="J81" s="51">
        <f t="shared" si="13"/>
        <v>0</v>
      </c>
      <c r="K81" s="40"/>
    </row>
    <row r="82" spans="1:11" ht="25.5" hidden="1">
      <c r="A82" s="49" t="s">
        <v>99</v>
      </c>
      <c r="B82" s="50" t="s">
        <v>61</v>
      </c>
      <c r="C82" s="50" t="s">
        <v>30</v>
      </c>
      <c r="D82" s="50" t="s">
        <v>119</v>
      </c>
      <c r="E82" s="50" t="s">
        <v>102</v>
      </c>
      <c r="F82" s="51">
        <f>F83</f>
        <v>0</v>
      </c>
      <c r="G82" s="51">
        <f aca="true" t="shared" si="14" ref="F82:J86">G83</f>
        <v>60</v>
      </c>
      <c r="H82" s="51">
        <f t="shared" si="14"/>
        <v>0</v>
      </c>
      <c r="I82" s="51">
        <f t="shared" si="14"/>
        <v>0</v>
      </c>
      <c r="J82" s="51">
        <f t="shared" si="14"/>
        <v>0</v>
      </c>
      <c r="K82" s="40"/>
    </row>
    <row r="83" spans="1:11" ht="25.5" hidden="1">
      <c r="A83" s="49" t="s">
        <v>172</v>
      </c>
      <c r="B83" s="50" t="s">
        <v>61</v>
      </c>
      <c r="C83" s="50" t="s">
        <v>30</v>
      </c>
      <c r="D83" s="50" t="s">
        <v>119</v>
      </c>
      <c r="E83" s="50" t="s">
        <v>101</v>
      </c>
      <c r="F83" s="51"/>
      <c r="G83" s="51">
        <f t="shared" si="14"/>
        <v>60</v>
      </c>
      <c r="H83" s="51">
        <f t="shared" si="14"/>
        <v>0</v>
      </c>
      <c r="I83" s="51">
        <f t="shared" si="14"/>
        <v>0</v>
      </c>
      <c r="J83" s="51">
        <f t="shared" si="14"/>
        <v>0</v>
      </c>
      <c r="K83" s="40"/>
    </row>
    <row r="84" spans="1:11" ht="15.75" hidden="1">
      <c r="A84" s="60" t="s">
        <v>1</v>
      </c>
      <c r="B84" s="50" t="s">
        <v>61</v>
      </c>
      <c r="C84" s="50" t="s">
        <v>30</v>
      </c>
      <c r="D84" s="50" t="s">
        <v>185</v>
      </c>
      <c r="E84" s="50"/>
      <c r="F84" s="51">
        <f t="shared" si="14"/>
        <v>0</v>
      </c>
      <c r="G84" s="51">
        <f t="shared" si="14"/>
        <v>60</v>
      </c>
      <c r="H84" s="51">
        <f t="shared" si="14"/>
        <v>0</v>
      </c>
      <c r="I84" s="51">
        <f t="shared" si="14"/>
        <v>0</v>
      </c>
      <c r="J84" s="51">
        <f t="shared" si="14"/>
        <v>0</v>
      </c>
      <c r="K84" s="40"/>
    </row>
    <row r="85" spans="1:11" ht="89.25" hidden="1">
      <c r="A85" s="78" t="s">
        <v>186</v>
      </c>
      <c r="B85" s="50" t="s">
        <v>61</v>
      </c>
      <c r="C85" s="50" t="s">
        <v>30</v>
      </c>
      <c r="D85" s="50" t="s">
        <v>185</v>
      </c>
      <c r="E85" s="50"/>
      <c r="F85" s="51">
        <f t="shared" si="14"/>
        <v>0</v>
      </c>
      <c r="G85" s="51">
        <f t="shared" si="14"/>
        <v>60</v>
      </c>
      <c r="H85" s="51">
        <f t="shared" si="14"/>
        <v>0</v>
      </c>
      <c r="I85" s="51">
        <f t="shared" si="14"/>
        <v>0</v>
      </c>
      <c r="J85" s="51">
        <f t="shared" si="14"/>
        <v>0</v>
      </c>
      <c r="K85" s="40"/>
    </row>
    <row r="86" spans="1:11" ht="25.5" hidden="1">
      <c r="A86" s="49" t="s">
        <v>99</v>
      </c>
      <c r="B86" s="50" t="s">
        <v>61</v>
      </c>
      <c r="C86" s="50"/>
      <c r="D86" s="50" t="s">
        <v>185</v>
      </c>
      <c r="E86" s="50" t="s">
        <v>102</v>
      </c>
      <c r="F86" s="51">
        <f t="shared" si="14"/>
        <v>0</v>
      </c>
      <c r="G86" s="51">
        <f t="shared" si="14"/>
        <v>60</v>
      </c>
      <c r="H86" s="51">
        <f t="shared" si="14"/>
        <v>0</v>
      </c>
      <c r="I86" s="51">
        <f t="shared" si="14"/>
        <v>0</v>
      </c>
      <c r="J86" s="51">
        <f t="shared" si="14"/>
        <v>0</v>
      </c>
      <c r="K86" s="40"/>
    </row>
    <row r="87" spans="1:11" ht="25.5" hidden="1">
      <c r="A87" s="49" t="s">
        <v>100</v>
      </c>
      <c r="B87" s="50" t="s">
        <v>61</v>
      </c>
      <c r="C87" s="50" t="s">
        <v>30</v>
      </c>
      <c r="D87" s="50" t="s">
        <v>185</v>
      </c>
      <c r="E87" s="50" t="s">
        <v>101</v>
      </c>
      <c r="F87" s="51"/>
      <c r="G87" s="51">
        <v>60</v>
      </c>
      <c r="H87" s="51">
        <v>0</v>
      </c>
      <c r="I87" s="51"/>
      <c r="J87" s="51">
        <v>0</v>
      </c>
      <c r="K87" s="40"/>
    </row>
    <row r="88" spans="1:11" ht="14.25" customHeight="1" hidden="1">
      <c r="A88" s="46" t="s">
        <v>71</v>
      </c>
      <c r="B88" s="47" t="s">
        <v>61</v>
      </c>
      <c r="C88" s="47" t="s">
        <v>73</v>
      </c>
      <c r="D88" s="50"/>
      <c r="E88" s="50"/>
      <c r="F88" s="48">
        <f>F89+F97</f>
        <v>0</v>
      </c>
      <c r="G88" s="48">
        <f>G89+G97</f>
        <v>0</v>
      </c>
      <c r="H88" s="48">
        <f>H89+H97</f>
        <v>0</v>
      </c>
      <c r="I88" s="48">
        <f>I89+I97</f>
        <v>0</v>
      </c>
      <c r="J88" s="48">
        <f>J89+J97</f>
        <v>0</v>
      </c>
      <c r="K88" s="40"/>
    </row>
    <row r="89" spans="1:11" ht="15.75" hidden="1">
      <c r="A89" s="49" t="s">
        <v>191</v>
      </c>
      <c r="B89" s="50" t="s">
        <v>61</v>
      </c>
      <c r="C89" s="50" t="s">
        <v>73</v>
      </c>
      <c r="D89" s="50" t="s">
        <v>192</v>
      </c>
      <c r="E89" s="50"/>
      <c r="F89" s="51">
        <f>F90+F93</f>
        <v>0</v>
      </c>
      <c r="G89" s="51">
        <f>G90+G93</f>
        <v>0</v>
      </c>
      <c r="H89" s="51">
        <f>H90+H93</f>
        <v>0</v>
      </c>
      <c r="I89" s="51">
        <f>I90+I93</f>
        <v>0</v>
      </c>
      <c r="J89" s="51">
        <f>J90+J93</f>
        <v>0</v>
      </c>
      <c r="K89" s="40"/>
    </row>
    <row r="90" spans="1:11" ht="25.5" hidden="1">
      <c r="A90" s="49" t="s">
        <v>190</v>
      </c>
      <c r="B90" s="50" t="s">
        <v>61</v>
      </c>
      <c r="C90" s="50" t="s">
        <v>73</v>
      </c>
      <c r="D90" s="50" t="s">
        <v>193</v>
      </c>
      <c r="E90" s="50"/>
      <c r="F90" s="51">
        <f aca="true" t="shared" si="15" ref="F90:J91">F91</f>
        <v>0</v>
      </c>
      <c r="G90" s="51">
        <f t="shared" si="15"/>
        <v>0</v>
      </c>
      <c r="H90" s="51">
        <f t="shared" si="15"/>
        <v>0</v>
      </c>
      <c r="I90" s="51">
        <f t="shared" si="15"/>
        <v>0</v>
      </c>
      <c r="J90" s="51">
        <f t="shared" si="15"/>
        <v>0</v>
      </c>
      <c r="K90" s="40"/>
    </row>
    <row r="91" spans="1:11" ht="25.5" hidden="1">
      <c r="A91" s="49" t="s">
        <v>226</v>
      </c>
      <c r="B91" s="50" t="s">
        <v>61</v>
      </c>
      <c r="C91" s="50" t="s">
        <v>73</v>
      </c>
      <c r="D91" s="50" t="s">
        <v>193</v>
      </c>
      <c r="E91" s="50" t="s">
        <v>102</v>
      </c>
      <c r="F91" s="51">
        <f t="shared" si="15"/>
        <v>0</v>
      </c>
      <c r="G91" s="51">
        <f t="shared" si="15"/>
        <v>0</v>
      </c>
      <c r="H91" s="51">
        <f t="shared" si="15"/>
        <v>0</v>
      </c>
      <c r="I91" s="51">
        <f t="shared" si="15"/>
        <v>0</v>
      </c>
      <c r="J91" s="51">
        <f t="shared" si="15"/>
        <v>0</v>
      </c>
      <c r="K91" s="40"/>
    </row>
    <row r="92" spans="1:11" ht="25.5" hidden="1">
      <c r="A92" s="49" t="s">
        <v>227</v>
      </c>
      <c r="B92" s="50" t="s">
        <v>61</v>
      </c>
      <c r="C92" s="50" t="s">
        <v>73</v>
      </c>
      <c r="D92" s="50" t="s">
        <v>193</v>
      </c>
      <c r="E92" s="50" t="s">
        <v>101</v>
      </c>
      <c r="F92" s="51">
        <v>0</v>
      </c>
      <c r="G92" s="48"/>
      <c r="H92" s="51"/>
      <c r="I92" s="51"/>
      <c r="J92" s="51"/>
      <c r="K92" s="40"/>
    </row>
    <row r="93" spans="1:11" ht="15.75" hidden="1">
      <c r="A93" s="59" t="s">
        <v>72</v>
      </c>
      <c r="B93" s="50" t="s">
        <v>61</v>
      </c>
      <c r="C93" s="50" t="s">
        <v>73</v>
      </c>
      <c r="D93" s="50" t="s">
        <v>123</v>
      </c>
      <c r="E93" s="50"/>
      <c r="F93" s="51">
        <f>F94</f>
        <v>0</v>
      </c>
      <c r="G93" s="51">
        <f aca="true" t="shared" si="16" ref="G93:J94">G94</f>
        <v>0</v>
      </c>
      <c r="H93" s="51">
        <f t="shared" si="16"/>
        <v>0</v>
      </c>
      <c r="I93" s="51">
        <f t="shared" si="16"/>
        <v>0</v>
      </c>
      <c r="J93" s="51">
        <f t="shared" si="16"/>
        <v>0</v>
      </c>
      <c r="K93" s="40"/>
    </row>
    <row r="94" spans="1:11" ht="15.75" hidden="1">
      <c r="A94" s="49" t="s">
        <v>124</v>
      </c>
      <c r="B94" s="50" t="s">
        <v>61</v>
      </c>
      <c r="C94" s="50" t="s">
        <v>73</v>
      </c>
      <c r="D94" s="50" t="s">
        <v>123</v>
      </c>
      <c r="E94" s="50"/>
      <c r="F94" s="51">
        <f>F95</f>
        <v>0</v>
      </c>
      <c r="G94" s="51">
        <f t="shared" si="16"/>
        <v>0</v>
      </c>
      <c r="H94" s="51">
        <f t="shared" si="16"/>
        <v>0</v>
      </c>
      <c r="I94" s="51">
        <f>I95</f>
        <v>0</v>
      </c>
      <c r="J94" s="51">
        <f>J95</f>
        <v>0</v>
      </c>
      <c r="K94" s="40"/>
    </row>
    <row r="95" spans="1:11" ht="15.75" hidden="1">
      <c r="A95" s="49" t="s">
        <v>107</v>
      </c>
      <c r="B95" s="50" t="s">
        <v>61</v>
      </c>
      <c r="C95" s="50" t="s">
        <v>73</v>
      </c>
      <c r="D95" s="50" t="s">
        <v>123</v>
      </c>
      <c r="E95" s="50" t="s">
        <v>109</v>
      </c>
      <c r="F95" s="51">
        <f>F96</f>
        <v>0</v>
      </c>
      <c r="G95" s="51">
        <f>G96</f>
        <v>0</v>
      </c>
      <c r="H95" s="51">
        <f>H96</f>
        <v>0</v>
      </c>
      <c r="I95" s="51">
        <f>I96</f>
        <v>0</v>
      </c>
      <c r="J95" s="51">
        <f>J96</f>
        <v>0</v>
      </c>
      <c r="K95" s="40"/>
    </row>
    <row r="96" spans="1:11" ht="38.25" hidden="1">
      <c r="A96" s="49" t="s">
        <v>113</v>
      </c>
      <c r="B96" s="50" t="s">
        <v>61</v>
      </c>
      <c r="C96" s="50" t="s">
        <v>73</v>
      </c>
      <c r="D96" s="50" t="s">
        <v>123</v>
      </c>
      <c r="E96" s="50" t="s">
        <v>10</v>
      </c>
      <c r="F96" s="51"/>
      <c r="G96" s="51"/>
      <c r="H96" s="51"/>
      <c r="I96" s="51"/>
      <c r="J96" s="51"/>
      <c r="K96" s="40"/>
    </row>
    <row r="97" spans="1:11" ht="15.75" hidden="1">
      <c r="A97" s="49" t="s">
        <v>1</v>
      </c>
      <c r="B97" s="50" t="s">
        <v>61</v>
      </c>
      <c r="C97" s="50" t="s">
        <v>73</v>
      </c>
      <c r="D97" s="50" t="s">
        <v>125</v>
      </c>
      <c r="E97" s="50"/>
      <c r="F97" s="51">
        <f aca="true" t="shared" si="17" ref="F97:J99">F98</f>
        <v>0</v>
      </c>
      <c r="G97" s="51">
        <f t="shared" si="17"/>
        <v>0</v>
      </c>
      <c r="H97" s="51">
        <f t="shared" si="17"/>
        <v>0</v>
      </c>
      <c r="I97" s="51">
        <f t="shared" si="17"/>
        <v>0</v>
      </c>
      <c r="J97" s="51">
        <f t="shared" si="17"/>
        <v>0</v>
      </c>
      <c r="K97" s="40"/>
    </row>
    <row r="98" spans="1:11" ht="38.25" hidden="1">
      <c r="A98" s="61" t="s">
        <v>74</v>
      </c>
      <c r="B98" s="50" t="s">
        <v>61</v>
      </c>
      <c r="C98" s="50" t="s">
        <v>73</v>
      </c>
      <c r="D98" s="50" t="s">
        <v>127</v>
      </c>
      <c r="E98" s="50"/>
      <c r="F98" s="51">
        <f t="shared" si="17"/>
        <v>0</v>
      </c>
      <c r="G98" s="51">
        <f t="shared" si="17"/>
        <v>0</v>
      </c>
      <c r="H98" s="51">
        <f t="shared" si="17"/>
        <v>0</v>
      </c>
      <c r="I98" s="51">
        <f t="shared" si="17"/>
        <v>0</v>
      </c>
      <c r="J98" s="51">
        <f t="shared" si="17"/>
        <v>0</v>
      </c>
      <c r="K98" s="40"/>
    </row>
    <row r="99" spans="1:11" ht="25.5" hidden="1">
      <c r="A99" s="49" t="s">
        <v>99</v>
      </c>
      <c r="B99" s="50" t="s">
        <v>61</v>
      </c>
      <c r="C99" s="50" t="s">
        <v>73</v>
      </c>
      <c r="D99" s="50" t="s">
        <v>126</v>
      </c>
      <c r="E99" s="50" t="s">
        <v>102</v>
      </c>
      <c r="F99" s="51">
        <f t="shared" si="17"/>
        <v>0</v>
      </c>
      <c r="G99" s="51">
        <f t="shared" si="17"/>
        <v>0</v>
      </c>
      <c r="H99" s="51">
        <f t="shared" si="17"/>
        <v>0</v>
      </c>
      <c r="I99" s="51">
        <f t="shared" si="17"/>
        <v>0</v>
      </c>
      <c r="J99" s="51">
        <f t="shared" si="17"/>
        <v>0</v>
      </c>
      <c r="K99" s="40"/>
    </row>
    <row r="100" spans="1:11" ht="25.5" hidden="1">
      <c r="A100" s="49" t="s">
        <v>100</v>
      </c>
      <c r="B100" s="50" t="s">
        <v>61</v>
      </c>
      <c r="C100" s="50" t="s">
        <v>73</v>
      </c>
      <c r="D100" s="50" t="s">
        <v>126</v>
      </c>
      <c r="E100" s="50" t="s">
        <v>101</v>
      </c>
      <c r="F100" s="51"/>
      <c r="G100" s="51"/>
      <c r="H100" s="51">
        <v>0</v>
      </c>
      <c r="I100" s="51"/>
      <c r="J100" s="51">
        <v>0</v>
      </c>
      <c r="K100" s="40"/>
    </row>
    <row r="101" spans="1:11" ht="15.75">
      <c r="A101" s="46" t="s">
        <v>75</v>
      </c>
      <c r="B101" s="47" t="s">
        <v>61</v>
      </c>
      <c r="C101" s="47" t="s">
        <v>76</v>
      </c>
      <c r="D101" s="50"/>
      <c r="E101" s="50"/>
      <c r="F101" s="48">
        <f>F107+F116+F110+F113+F102</f>
        <v>5094.9</v>
      </c>
      <c r="G101" s="48">
        <f>G107+G116+G110+G113+G102</f>
        <v>3350</v>
      </c>
      <c r="H101" s="48">
        <f>H107+H116+H110+H113+H102</f>
        <v>5589.1</v>
      </c>
      <c r="I101" s="48">
        <f>I107+I116+I110+I113+I102</f>
        <v>3350</v>
      </c>
      <c r="J101" s="48">
        <f>J107+J116+J110+J113+J102</f>
        <v>6108.4</v>
      </c>
      <c r="K101" s="40"/>
    </row>
    <row r="102" spans="1:11" ht="15.75">
      <c r="A102" s="46" t="s">
        <v>209</v>
      </c>
      <c r="B102" s="50" t="s">
        <v>61</v>
      </c>
      <c r="C102" s="50" t="s">
        <v>76</v>
      </c>
      <c r="D102" s="50" t="s">
        <v>208</v>
      </c>
      <c r="E102" s="50"/>
      <c r="F102" s="48">
        <f>F103</f>
        <v>60</v>
      </c>
      <c r="G102" s="48">
        <f>G103</f>
        <v>0</v>
      </c>
      <c r="H102" s="48">
        <f>H103</f>
        <v>60</v>
      </c>
      <c r="I102" s="48">
        <f>I103</f>
        <v>0</v>
      </c>
      <c r="J102" s="48">
        <f>J103</f>
        <v>60</v>
      </c>
      <c r="K102" s="40"/>
    </row>
    <row r="103" spans="1:11" ht="51">
      <c r="A103" s="49" t="s">
        <v>230</v>
      </c>
      <c r="B103" s="50" t="s">
        <v>61</v>
      </c>
      <c r="C103" s="50" t="s">
        <v>76</v>
      </c>
      <c r="D103" s="50" t="s">
        <v>210</v>
      </c>
      <c r="E103" s="50"/>
      <c r="F103" s="51">
        <f>F104</f>
        <v>60</v>
      </c>
      <c r="G103" s="48"/>
      <c r="H103" s="51">
        <f aca="true" t="shared" si="18" ref="H103:J105">H104</f>
        <v>60</v>
      </c>
      <c r="I103" s="51">
        <f t="shared" si="18"/>
        <v>0</v>
      </c>
      <c r="J103" s="51">
        <f t="shared" si="18"/>
        <v>60</v>
      </c>
      <c r="K103" s="40"/>
    </row>
    <row r="104" spans="1:11" ht="25.5">
      <c r="A104" s="49" t="s">
        <v>211</v>
      </c>
      <c r="B104" s="50" t="s">
        <v>61</v>
      </c>
      <c r="C104" s="50" t="s">
        <v>76</v>
      </c>
      <c r="D104" s="50" t="s">
        <v>210</v>
      </c>
      <c r="E104" s="50"/>
      <c r="F104" s="51">
        <f>F105</f>
        <v>60</v>
      </c>
      <c r="G104" s="48"/>
      <c r="H104" s="51">
        <f t="shared" si="18"/>
        <v>60</v>
      </c>
      <c r="I104" s="51">
        <f t="shared" si="18"/>
        <v>0</v>
      </c>
      <c r="J104" s="51">
        <f t="shared" si="18"/>
        <v>60</v>
      </c>
      <c r="K104" s="40"/>
    </row>
    <row r="105" spans="1:11" ht="25.5">
      <c r="A105" s="49" t="s">
        <v>226</v>
      </c>
      <c r="B105" s="50" t="s">
        <v>61</v>
      </c>
      <c r="C105" s="50" t="s">
        <v>76</v>
      </c>
      <c r="D105" s="50" t="s">
        <v>210</v>
      </c>
      <c r="E105" s="50" t="s">
        <v>102</v>
      </c>
      <c r="F105" s="51">
        <f>F106</f>
        <v>60</v>
      </c>
      <c r="G105" s="48"/>
      <c r="H105" s="51">
        <f t="shared" si="18"/>
        <v>60</v>
      </c>
      <c r="I105" s="51">
        <f t="shared" si="18"/>
        <v>0</v>
      </c>
      <c r="J105" s="51">
        <f t="shared" si="18"/>
        <v>60</v>
      </c>
      <c r="K105" s="40"/>
    </row>
    <row r="106" spans="1:11" ht="25.5">
      <c r="A106" s="49" t="s">
        <v>227</v>
      </c>
      <c r="B106" s="50" t="s">
        <v>61</v>
      </c>
      <c r="C106" s="50" t="s">
        <v>76</v>
      </c>
      <c r="D106" s="50" t="s">
        <v>210</v>
      </c>
      <c r="E106" s="50" t="s">
        <v>101</v>
      </c>
      <c r="F106" s="51">
        <v>60</v>
      </c>
      <c r="G106" s="48"/>
      <c r="H106" s="51">
        <v>60</v>
      </c>
      <c r="I106" s="51"/>
      <c r="J106" s="51">
        <v>60</v>
      </c>
      <c r="K106" s="40"/>
    </row>
    <row r="107" spans="1:11" ht="15.75">
      <c r="A107" s="46" t="s">
        <v>77</v>
      </c>
      <c r="B107" s="47" t="s">
        <v>61</v>
      </c>
      <c r="C107" s="47" t="s">
        <v>76</v>
      </c>
      <c r="D107" s="79" t="s">
        <v>128</v>
      </c>
      <c r="E107" s="47"/>
      <c r="F107" s="48">
        <f aca="true" t="shared" si="19" ref="F107:J108">F108</f>
        <v>1317.9</v>
      </c>
      <c r="G107" s="48">
        <f t="shared" si="19"/>
        <v>1300</v>
      </c>
      <c r="H107" s="48">
        <f t="shared" si="19"/>
        <v>1560.3</v>
      </c>
      <c r="I107" s="48">
        <f t="shared" si="19"/>
        <v>1300</v>
      </c>
      <c r="J107" s="48">
        <f t="shared" si="19"/>
        <v>1605.8</v>
      </c>
      <c r="K107" s="40"/>
    </row>
    <row r="108" spans="1:11" ht="25.5">
      <c r="A108" s="49" t="s">
        <v>226</v>
      </c>
      <c r="B108" s="50" t="s">
        <v>61</v>
      </c>
      <c r="C108" s="50" t="s">
        <v>76</v>
      </c>
      <c r="D108" s="50" t="s">
        <v>128</v>
      </c>
      <c r="E108" s="50" t="s">
        <v>102</v>
      </c>
      <c r="F108" s="51">
        <f t="shared" si="19"/>
        <v>1317.9</v>
      </c>
      <c r="G108" s="51">
        <f t="shared" si="19"/>
        <v>1300</v>
      </c>
      <c r="H108" s="51">
        <f t="shared" si="19"/>
        <v>1560.3</v>
      </c>
      <c r="I108" s="51">
        <f t="shared" si="19"/>
        <v>1300</v>
      </c>
      <c r="J108" s="51">
        <f t="shared" si="19"/>
        <v>1605.8</v>
      </c>
      <c r="K108" s="40"/>
    </row>
    <row r="109" spans="1:11" ht="25.5">
      <c r="A109" s="49" t="s">
        <v>227</v>
      </c>
      <c r="B109" s="50" t="s">
        <v>61</v>
      </c>
      <c r="C109" s="50" t="s">
        <v>76</v>
      </c>
      <c r="D109" s="50" t="s">
        <v>128</v>
      </c>
      <c r="E109" s="50" t="s">
        <v>101</v>
      </c>
      <c r="F109" s="51">
        <v>1317.9</v>
      </c>
      <c r="G109" s="51">
        <v>1300</v>
      </c>
      <c r="H109" s="51">
        <v>1560.3</v>
      </c>
      <c r="I109" s="51">
        <v>1300</v>
      </c>
      <c r="J109" s="51">
        <v>1605.8</v>
      </c>
      <c r="K109" s="40"/>
    </row>
    <row r="110" spans="1:11" ht="15.75">
      <c r="A110" s="46" t="s">
        <v>194</v>
      </c>
      <c r="B110" s="47" t="s">
        <v>61</v>
      </c>
      <c r="C110" s="47" t="s">
        <v>76</v>
      </c>
      <c r="D110" s="79" t="s">
        <v>195</v>
      </c>
      <c r="E110" s="50"/>
      <c r="F110" s="48">
        <f aca="true" t="shared" si="20" ref="F110:J111">F111</f>
        <v>400</v>
      </c>
      <c r="G110" s="48">
        <f t="shared" si="20"/>
        <v>0</v>
      </c>
      <c r="H110" s="48">
        <f t="shared" si="20"/>
        <v>400</v>
      </c>
      <c r="I110" s="48">
        <f t="shared" si="20"/>
        <v>0</v>
      </c>
      <c r="J110" s="48">
        <f t="shared" si="20"/>
        <v>400</v>
      </c>
      <c r="K110" s="40"/>
    </row>
    <row r="111" spans="1:11" ht="25.5">
      <c r="A111" s="49" t="s">
        <v>226</v>
      </c>
      <c r="B111" s="50" t="s">
        <v>61</v>
      </c>
      <c r="C111" s="50" t="s">
        <v>76</v>
      </c>
      <c r="D111" s="50" t="s">
        <v>195</v>
      </c>
      <c r="E111" s="50" t="s">
        <v>102</v>
      </c>
      <c r="F111" s="51">
        <f t="shared" si="20"/>
        <v>400</v>
      </c>
      <c r="G111" s="51">
        <f t="shared" si="20"/>
        <v>0</v>
      </c>
      <c r="H111" s="51">
        <f t="shared" si="20"/>
        <v>400</v>
      </c>
      <c r="I111" s="51">
        <f t="shared" si="20"/>
        <v>0</v>
      </c>
      <c r="J111" s="51">
        <v>400</v>
      </c>
      <c r="K111" s="40"/>
    </row>
    <row r="112" spans="1:11" ht="25.5">
      <c r="A112" s="49" t="s">
        <v>227</v>
      </c>
      <c r="B112" s="50" t="s">
        <v>61</v>
      </c>
      <c r="C112" s="50" t="s">
        <v>76</v>
      </c>
      <c r="D112" s="50" t="s">
        <v>195</v>
      </c>
      <c r="E112" s="50" t="s">
        <v>101</v>
      </c>
      <c r="F112" s="51">
        <v>400</v>
      </c>
      <c r="G112" s="51"/>
      <c r="H112" s="51">
        <v>400</v>
      </c>
      <c r="I112" s="51"/>
      <c r="J112" s="51">
        <v>400</v>
      </c>
      <c r="K112" s="40"/>
    </row>
    <row r="113" spans="1:11" ht="15.75">
      <c r="A113" s="46" t="s">
        <v>196</v>
      </c>
      <c r="B113" s="47" t="s">
        <v>61</v>
      </c>
      <c r="C113" s="47" t="s">
        <v>76</v>
      </c>
      <c r="D113" s="79" t="s">
        <v>197</v>
      </c>
      <c r="E113" s="47"/>
      <c r="F113" s="48">
        <f aca="true" t="shared" si="21" ref="F113:J114">F114</f>
        <v>200</v>
      </c>
      <c r="G113" s="48">
        <f t="shared" si="21"/>
        <v>0</v>
      </c>
      <c r="H113" s="48">
        <f t="shared" si="21"/>
        <v>250</v>
      </c>
      <c r="I113" s="48">
        <f t="shared" si="21"/>
        <v>0</v>
      </c>
      <c r="J113" s="48">
        <f t="shared" si="21"/>
        <v>300</v>
      </c>
      <c r="K113" s="40"/>
    </row>
    <row r="114" spans="1:11" ht="25.5">
      <c r="A114" s="49" t="s">
        <v>226</v>
      </c>
      <c r="B114" s="50" t="s">
        <v>61</v>
      </c>
      <c r="C114" s="50" t="s">
        <v>76</v>
      </c>
      <c r="D114" s="50" t="s">
        <v>197</v>
      </c>
      <c r="E114" s="50" t="s">
        <v>102</v>
      </c>
      <c r="F114" s="51">
        <f t="shared" si="21"/>
        <v>200</v>
      </c>
      <c r="G114" s="51">
        <f t="shared" si="21"/>
        <v>0</v>
      </c>
      <c r="H114" s="51">
        <f t="shared" si="21"/>
        <v>250</v>
      </c>
      <c r="I114" s="51">
        <f t="shared" si="21"/>
        <v>0</v>
      </c>
      <c r="J114" s="51">
        <f t="shared" si="21"/>
        <v>300</v>
      </c>
      <c r="K114" s="40"/>
    </row>
    <row r="115" spans="1:11" ht="25.5">
      <c r="A115" s="49" t="s">
        <v>227</v>
      </c>
      <c r="B115" s="50" t="s">
        <v>61</v>
      </c>
      <c r="C115" s="50" t="s">
        <v>76</v>
      </c>
      <c r="D115" s="50" t="s">
        <v>197</v>
      </c>
      <c r="E115" s="50" t="s">
        <v>101</v>
      </c>
      <c r="F115" s="51">
        <v>200</v>
      </c>
      <c r="G115" s="51"/>
      <c r="H115" s="51">
        <v>250</v>
      </c>
      <c r="I115" s="51"/>
      <c r="J115" s="51">
        <v>300</v>
      </c>
      <c r="K115" s="40"/>
    </row>
    <row r="116" spans="1:11" ht="15.75">
      <c r="A116" s="46" t="s">
        <v>78</v>
      </c>
      <c r="B116" s="50" t="s">
        <v>61</v>
      </c>
      <c r="C116" s="50" t="s">
        <v>76</v>
      </c>
      <c r="D116" s="50" t="s">
        <v>129</v>
      </c>
      <c r="E116" s="50"/>
      <c r="F116" s="51">
        <f>F121+F117+F119+F123</f>
        <v>3117</v>
      </c>
      <c r="G116" s="51">
        <f>G121+G117+G119+G123</f>
        <v>2050</v>
      </c>
      <c r="H116" s="51">
        <f>H121+H117+H119+H123</f>
        <v>3318.8</v>
      </c>
      <c r="I116" s="51">
        <f>I121+I117+I119+I123</f>
        <v>2050</v>
      </c>
      <c r="J116" s="51">
        <f>J121+J117+J119+J123</f>
        <v>3742.6</v>
      </c>
      <c r="K116" s="40"/>
    </row>
    <row r="117" spans="1:11" ht="25.5">
      <c r="A117" s="49" t="s">
        <v>226</v>
      </c>
      <c r="B117" s="50" t="s">
        <v>61</v>
      </c>
      <c r="C117" s="50" t="s">
        <v>76</v>
      </c>
      <c r="D117" s="50" t="s">
        <v>129</v>
      </c>
      <c r="E117" s="50" t="s">
        <v>102</v>
      </c>
      <c r="F117" s="51">
        <f>F118</f>
        <v>2692</v>
      </c>
      <c r="G117" s="51">
        <f>G118</f>
        <v>0</v>
      </c>
      <c r="H117" s="51">
        <f>H118</f>
        <v>2880.5</v>
      </c>
      <c r="I117" s="51">
        <f>I118</f>
        <v>0</v>
      </c>
      <c r="J117" s="51">
        <f>J118</f>
        <v>3289.9</v>
      </c>
      <c r="K117" s="40"/>
    </row>
    <row r="118" spans="1:11" ht="25.5">
      <c r="A118" s="49" t="s">
        <v>227</v>
      </c>
      <c r="B118" s="50" t="s">
        <v>61</v>
      </c>
      <c r="C118" s="50" t="s">
        <v>76</v>
      </c>
      <c r="D118" s="50" t="s">
        <v>129</v>
      </c>
      <c r="E118" s="50" t="s">
        <v>101</v>
      </c>
      <c r="F118" s="51">
        <v>2692</v>
      </c>
      <c r="G118" s="51"/>
      <c r="H118" s="51">
        <v>2880.5</v>
      </c>
      <c r="I118" s="51"/>
      <c r="J118" s="51">
        <v>3289.9</v>
      </c>
      <c r="K118" s="40"/>
    </row>
    <row r="119" spans="1:11" ht="15.75">
      <c r="A119" s="49" t="s">
        <v>200</v>
      </c>
      <c r="B119" s="50" t="s">
        <v>61</v>
      </c>
      <c r="C119" s="50" t="s">
        <v>76</v>
      </c>
      <c r="D119" s="50" t="s">
        <v>129</v>
      </c>
      <c r="E119" s="50" t="s">
        <v>109</v>
      </c>
      <c r="F119" s="51">
        <f>F120</f>
        <v>10</v>
      </c>
      <c r="G119" s="51">
        <f>G120</f>
        <v>0</v>
      </c>
      <c r="H119" s="51">
        <f>H120</f>
        <v>10</v>
      </c>
      <c r="I119" s="51">
        <f>I120</f>
        <v>0</v>
      </c>
      <c r="J119" s="51">
        <f>J120</f>
        <v>10</v>
      </c>
      <c r="K119" s="40"/>
    </row>
    <row r="120" spans="1:11" ht="15.75">
      <c r="A120" s="49" t="s">
        <v>199</v>
      </c>
      <c r="B120" s="50" t="s">
        <v>61</v>
      </c>
      <c r="C120" s="50" t="s">
        <v>76</v>
      </c>
      <c r="D120" s="50" t="s">
        <v>129</v>
      </c>
      <c r="E120" s="50" t="s">
        <v>110</v>
      </c>
      <c r="F120" s="51">
        <v>10</v>
      </c>
      <c r="G120" s="51"/>
      <c r="H120" s="51">
        <v>10</v>
      </c>
      <c r="I120" s="51"/>
      <c r="J120" s="51">
        <v>10</v>
      </c>
      <c r="K120" s="40"/>
    </row>
    <row r="121" spans="1:11" ht="25.5">
      <c r="A121" s="49" t="s">
        <v>226</v>
      </c>
      <c r="B121" s="50" t="s">
        <v>61</v>
      </c>
      <c r="C121" s="50" t="s">
        <v>76</v>
      </c>
      <c r="D121" s="50" t="s">
        <v>198</v>
      </c>
      <c r="E121" s="50" t="s">
        <v>102</v>
      </c>
      <c r="F121" s="51">
        <f>F122</f>
        <v>315</v>
      </c>
      <c r="G121" s="51">
        <f>G122</f>
        <v>2050</v>
      </c>
      <c r="H121" s="51">
        <f>H122</f>
        <v>328.3</v>
      </c>
      <c r="I121" s="51">
        <f>I122</f>
        <v>2050</v>
      </c>
      <c r="J121" s="51">
        <f>J122</f>
        <v>342.7</v>
      </c>
      <c r="K121" s="40"/>
    </row>
    <row r="122" spans="1:11" ht="25.5">
      <c r="A122" s="49" t="s">
        <v>227</v>
      </c>
      <c r="B122" s="50" t="s">
        <v>61</v>
      </c>
      <c r="C122" s="50" t="s">
        <v>76</v>
      </c>
      <c r="D122" s="50" t="s">
        <v>198</v>
      </c>
      <c r="E122" s="50" t="s">
        <v>101</v>
      </c>
      <c r="F122" s="51">
        <v>315</v>
      </c>
      <c r="G122" s="51">
        <v>2050</v>
      </c>
      <c r="H122" s="51">
        <v>328.3</v>
      </c>
      <c r="I122" s="51">
        <v>2050</v>
      </c>
      <c r="J122" s="51">
        <v>342.7</v>
      </c>
      <c r="K122" s="40"/>
    </row>
    <row r="123" spans="1:11" ht="15.75">
      <c r="A123" s="49" t="s">
        <v>212</v>
      </c>
      <c r="B123" s="50" t="s">
        <v>61</v>
      </c>
      <c r="C123" s="50" t="s">
        <v>76</v>
      </c>
      <c r="D123" s="50" t="s">
        <v>213</v>
      </c>
      <c r="E123" s="50"/>
      <c r="F123" s="51">
        <f aca="true" t="shared" si="22" ref="F123:J124">F124</f>
        <v>100</v>
      </c>
      <c r="G123" s="51">
        <f t="shared" si="22"/>
        <v>0</v>
      </c>
      <c r="H123" s="51">
        <f t="shared" si="22"/>
        <v>100</v>
      </c>
      <c r="I123" s="51">
        <f t="shared" si="22"/>
        <v>0</v>
      </c>
      <c r="J123" s="51">
        <f t="shared" si="22"/>
        <v>100</v>
      </c>
      <c r="K123" s="40"/>
    </row>
    <row r="124" spans="1:11" ht="25.5">
      <c r="A124" s="49" t="s">
        <v>226</v>
      </c>
      <c r="B124" s="50" t="s">
        <v>61</v>
      </c>
      <c r="C124" s="50" t="s">
        <v>76</v>
      </c>
      <c r="D124" s="50" t="s">
        <v>213</v>
      </c>
      <c r="E124" s="50" t="s">
        <v>102</v>
      </c>
      <c r="F124" s="51">
        <f t="shared" si="22"/>
        <v>100</v>
      </c>
      <c r="G124" s="51">
        <f t="shared" si="22"/>
        <v>0</v>
      </c>
      <c r="H124" s="51">
        <f t="shared" si="22"/>
        <v>100</v>
      </c>
      <c r="I124" s="51">
        <f t="shared" si="22"/>
        <v>0</v>
      </c>
      <c r="J124" s="51">
        <f t="shared" si="22"/>
        <v>100</v>
      </c>
      <c r="K124" s="40"/>
    </row>
    <row r="125" spans="1:11" ht="25.5">
      <c r="A125" s="49" t="s">
        <v>227</v>
      </c>
      <c r="B125" s="50" t="s">
        <v>61</v>
      </c>
      <c r="C125" s="50" t="s">
        <v>76</v>
      </c>
      <c r="D125" s="50" t="s">
        <v>213</v>
      </c>
      <c r="E125" s="50" t="s">
        <v>101</v>
      </c>
      <c r="F125" s="51">
        <v>100</v>
      </c>
      <c r="G125" s="51"/>
      <c r="H125" s="51">
        <v>100</v>
      </c>
      <c r="I125" s="51"/>
      <c r="J125" s="51">
        <v>100</v>
      </c>
      <c r="K125" s="40"/>
    </row>
    <row r="126" spans="1:11" ht="15.75">
      <c r="A126" s="52" t="s">
        <v>14</v>
      </c>
      <c r="B126" s="53" t="s">
        <v>61</v>
      </c>
      <c r="C126" s="53" t="s">
        <v>15</v>
      </c>
      <c r="D126" s="53"/>
      <c r="E126" s="53" t="s">
        <v>22</v>
      </c>
      <c r="F126" s="54">
        <f aca="true" t="shared" si="23" ref="F126:J129">F127</f>
        <v>20</v>
      </c>
      <c r="G126" s="54">
        <f t="shared" si="23"/>
        <v>29</v>
      </c>
      <c r="H126" s="54">
        <f t="shared" si="23"/>
        <v>20</v>
      </c>
      <c r="I126" s="54">
        <f t="shared" si="23"/>
        <v>29</v>
      </c>
      <c r="J126" s="54">
        <f t="shared" si="23"/>
        <v>20</v>
      </c>
      <c r="K126" s="40"/>
    </row>
    <row r="127" spans="1:11" ht="15.75">
      <c r="A127" s="46" t="s">
        <v>231</v>
      </c>
      <c r="B127" s="47" t="s">
        <v>61</v>
      </c>
      <c r="C127" s="47" t="s">
        <v>16</v>
      </c>
      <c r="D127" s="47"/>
      <c r="E127" s="47"/>
      <c r="F127" s="48">
        <f t="shared" si="23"/>
        <v>20</v>
      </c>
      <c r="G127" s="48">
        <f t="shared" si="23"/>
        <v>29</v>
      </c>
      <c r="H127" s="48">
        <f t="shared" si="23"/>
        <v>20</v>
      </c>
      <c r="I127" s="48">
        <f t="shared" si="23"/>
        <v>29</v>
      </c>
      <c r="J127" s="48">
        <f t="shared" si="23"/>
        <v>20</v>
      </c>
      <c r="K127" s="40"/>
    </row>
    <row r="128" spans="1:11" ht="15.75">
      <c r="A128" s="49" t="s">
        <v>79</v>
      </c>
      <c r="B128" s="62" t="s">
        <v>61</v>
      </c>
      <c r="C128" s="50" t="s">
        <v>16</v>
      </c>
      <c r="D128" s="50" t="s">
        <v>131</v>
      </c>
      <c r="E128" s="50"/>
      <c r="F128" s="51">
        <f t="shared" si="23"/>
        <v>20</v>
      </c>
      <c r="G128" s="51">
        <f t="shared" si="23"/>
        <v>29</v>
      </c>
      <c r="H128" s="51">
        <f t="shared" si="23"/>
        <v>20</v>
      </c>
      <c r="I128" s="51">
        <f t="shared" si="23"/>
        <v>29</v>
      </c>
      <c r="J128" s="51">
        <f t="shared" si="23"/>
        <v>20</v>
      </c>
      <c r="K128" s="40"/>
    </row>
    <row r="129" spans="1:11" ht="15.75">
      <c r="A129" s="49" t="s">
        <v>80</v>
      </c>
      <c r="B129" s="50" t="s">
        <v>61</v>
      </c>
      <c r="C129" s="50" t="s">
        <v>16</v>
      </c>
      <c r="D129" s="50" t="s">
        <v>130</v>
      </c>
      <c r="E129" s="50"/>
      <c r="F129" s="51">
        <f>F130</f>
        <v>20</v>
      </c>
      <c r="G129" s="51">
        <f t="shared" si="23"/>
        <v>29</v>
      </c>
      <c r="H129" s="51">
        <f t="shared" si="23"/>
        <v>20</v>
      </c>
      <c r="I129" s="51">
        <f t="shared" si="23"/>
        <v>29</v>
      </c>
      <c r="J129" s="51">
        <f t="shared" si="23"/>
        <v>20</v>
      </c>
      <c r="K129" s="40"/>
    </row>
    <row r="130" spans="1:11" ht="25.5">
      <c r="A130" s="49" t="s">
        <v>226</v>
      </c>
      <c r="B130" s="50" t="s">
        <v>61</v>
      </c>
      <c r="C130" s="50" t="s">
        <v>16</v>
      </c>
      <c r="D130" s="57" t="s">
        <v>130</v>
      </c>
      <c r="E130" s="50" t="s">
        <v>102</v>
      </c>
      <c r="F130" s="51">
        <f>F131</f>
        <v>20</v>
      </c>
      <c r="G130" s="51">
        <f>G131</f>
        <v>29</v>
      </c>
      <c r="H130" s="51">
        <f>H131</f>
        <v>20</v>
      </c>
      <c r="I130" s="51">
        <f>I131</f>
        <v>29</v>
      </c>
      <c r="J130" s="51">
        <f>J131</f>
        <v>20</v>
      </c>
      <c r="K130" s="40"/>
    </row>
    <row r="131" spans="1:11" ht="25.5">
      <c r="A131" s="49" t="s">
        <v>227</v>
      </c>
      <c r="B131" s="50" t="s">
        <v>61</v>
      </c>
      <c r="C131" s="50" t="s">
        <v>16</v>
      </c>
      <c r="D131" s="57" t="s">
        <v>130</v>
      </c>
      <c r="E131" s="50" t="s">
        <v>101</v>
      </c>
      <c r="F131" s="51">
        <v>20</v>
      </c>
      <c r="G131" s="51">
        <v>29</v>
      </c>
      <c r="H131" s="51">
        <v>20</v>
      </c>
      <c r="I131" s="51">
        <v>29</v>
      </c>
      <c r="J131" s="51">
        <v>20</v>
      </c>
      <c r="K131" s="40"/>
    </row>
    <row r="132" spans="1:11" ht="15.75">
      <c r="A132" s="52" t="s">
        <v>17</v>
      </c>
      <c r="B132" s="53" t="s">
        <v>61</v>
      </c>
      <c r="C132" s="53" t="s">
        <v>18</v>
      </c>
      <c r="D132" s="53"/>
      <c r="E132" s="53"/>
      <c r="F132" s="54">
        <f>F133</f>
        <v>160</v>
      </c>
      <c r="G132" s="54">
        <f>G133</f>
        <v>32</v>
      </c>
      <c r="H132" s="54">
        <f>H133</f>
        <v>160</v>
      </c>
      <c r="I132" s="54">
        <f>I133</f>
        <v>0</v>
      </c>
      <c r="J132" s="54">
        <f>J133</f>
        <v>160</v>
      </c>
      <c r="K132" s="40"/>
    </row>
    <row r="133" spans="1:11" ht="15.75">
      <c r="A133" s="46" t="s">
        <v>19</v>
      </c>
      <c r="B133" s="47" t="s">
        <v>61</v>
      </c>
      <c r="C133" s="47" t="s">
        <v>20</v>
      </c>
      <c r="D133" s="47"/>
      <c r="E133" s="47"/>
      <c r="F133" s="48">
        <f aca="true" t="shared" si="24" ref="F133:J136">F134</f>
        <v>160</v>
      </c>
      <c r="G133" s="48">
        <f t="shared" si="24"/>
        <v>32</v>
      </c>
      <c r="H133" s="48">
        <f t="shared" si="24"/>
        <v>160</v>
      </c>
      <c r="I133" s="48">
        <f t="shared" si="24"/>
        <v>0</v>
      </c>
      <c r="J133" s="48">
        <f t="shared" si="24"/>
        <v>160</v>
      </c>
      <c r="K133" s="40"/>
    </row>
    <row r="134" spans="1:11" s="31" customFormat="1" ht="15.75">
      <c r="A134" s="49" t="s">
        <v>1</v>
      </c>
      <c r="B134" s="50" t="s">
        <v>61</v>
      </c>
      <c r="C134" s="50" t="s">
        <v>20</v>
      </c>
      <c r="D134" s="50" t="s">
        <v>125</v>
      </c>
      <c r="E134" s="50"/>
      <c r="F134" s="51">
        <f>F136</f>
        <v>160</v>
      </c>
      <c r="G134" s="51">
        <f>G136</f>
        <v>32</v>
      </c>
      <c r="H134" s="51">
        <f>H136</f>
        <v>160</v>
      </c>
      <c r="I134" s="51">
        <f>I136</f>
        <v>0</v>
      </c>
      <c r="J134" s="51">
        <f>J136</f>
        <v>160</v>
      </c>
      <c r="K134" s="40"/>
    </row>
    <row r="135" spans="1:11" s="31" customFormat="1" ht="25.5">
      <c r="A135" s="49" t="s">
        <v>89</v>
      </c>
      <c r="B135" s="50" t="s">
        <v>61</v>
      </c>
      <c r="C135" s="50" t="s">
        <v>20</v>
      </c>
      <c r="D135" s="50" t="s">
        <v>132</v>
      </c>
      <c r="E135" s="50"/>
      <c r="F135" s="51">
        <f>F136</f>
        <v>160</v>
      </c>
      <c r="G135" s="51">
        <f>G136</f>
        <v>32</v>
      </c>
      <c r="H135" s="51">
        <f>H136</f>
        <v>160</v>
      </c>
      <c r="I135" s="51">
        <f>I136</f>
        <v>0</v>
      </c>
      <c r="J135" s="51">
        <f>J136</f>
        <v>160</v>
      </c>
      <c r="K135" s="40"/>
    </row>
    <row r="136" spans="1:11" ht="33" customHeight="1">
      <c r="A136" s="63" t="s">
        <v>81</v>
      </c>
      <c r="B136" s="50" t="s">
        <v>61</v>
      </c>
      <c r="C136" s="50" t="s">
        <v>20</v>
      </c>
      <c r="D136" s="50" t="s">
        <v>133</v>
      </c>
      <c r="E136" s="50"/>
      <c r="F136" s="51">
        <f t="shared" si="24"/>
        <v>160</v>
      </c>
      <c r="G136" s="51">
        <f t="shared" si="24"/>
        <v>32</v>
      </c>
      <c r="H136" s="51">
        <f t="shared" si="24"/>
        <v>160</v>
      </c>
      <c r="I136" s="51">
        <f t="shared" si="24"/>
        <v>0</v>
      </c>
      <c r="J136" s="51">
        <f t="shared" si="24"/>
        <v>160</v>
      </c>
      <c r="K136" s="40"/>
    </row>
    <row r="137" spans="1:11" ht="25.5">
      <c r="A137" s="49" t="s">
        <v>90</v>
      </c>
      <c r="B137" s="50" t="s">
        <v>61</v>
      </c>
      <c r="C137" s="50" t="s">
        <v>20</v>
      </c>
      <c r="D137" s="50" t="s">
        <v>133</v>
      </c>
      <c r="E137" s="50" t="s">
        <v>88</v>
      </c>
      <c r="F137" s="51">
        <v>160</v>
      </c>
      <c r="G137" s="51">
        <v>32</v>
      </c>
      <c r="H137" s="51">
        <v>160</v>
      </c>
      <c r="I137" s="51"/>
      <c r="J137" s="51">
        <v>160</v>
      </c>
      <c r="K137" s="40"/>
    </row>
    <row r="138" spans="1:11" ht="15.75">
      <c r="A138" s="52" t="s">
        <v>21</v>
      </c>
      <c r="B138" s="53" t="s">
        <v>61</v>
      </c>
      <c r="C138" s="53" t="s">
        <v>24</v>
      </c>
      <c r="D138" s="53"/>
      <c r="E138" s="53" t="s">
        <v>22</v>
      </c>
      <c r="F138" s="54">
        <f>F139+F144</f>
        <v>20</v>
      </c>
      <c r="G138" s="54">
        <f aca="true" t="shared" si="25" ref="G138:J140">G139</f>
        <v>36</v>
      </c>
      <c r="H138" s="54">
        <f t="shared" si="25"/>
        <v>20</v>
      </c>
      <c r="I138" s="54">
        <f t="shared" si="25"/>
        <v>36</v>
      </c>
      <c r="J138" s="54">
        <f t="shared" si="25"/>
        <v>20</v>
      </c>
      <c r="K138" s="40"/>
    </row>
    <row r="139" spans="1:11" ht="15.75">
      <c r="A139" s="46" t="s">
        <v>25</v>
      </c>
      <c r="B139" s="47" t="s">
        <v>61</v>
      </c>
      <c r="C139" s="47" t="s">
        <v>26</v>
      </c>
      <c r="D139" s="47" t="s">
        <v>22</v>
      </c>
      <c r="E139" s="47" t="s">
        <v>22</v>
      </c>
      <c r="F139" s="48">
        <f>F140</f>
        <v>20</v>
      </c>
      <c r="G139" s="48">
        <f t="shared" si="25"/>
        <v>36</v>
      </c>
      <c r="H139" s="48">
        <f t="shared" si="25"/>
        <v>20</v>
      </c>
      <c r="I139" s="48">
        <f t="shared" si="25"/>
        <v>36</v>
      </c>
      <c r="J139" s="48">
        <f t="shared" si="25"/>
        <v>20</v>
      </c>
      <c r="K139" s="40"/>
    </row>
    <row r="140" spans="1:11" ht="25.5">
      <c r="A140" s="49" t="s">
        <v>83</v>
      </c>
      <c r="B140" s="50" t="s">
        <v>61</v>
      </c>
      <c r="C140" s="50" t="s">
        <v>26</v>
      </c>
      <c r="D140" s="50" t="s">
        <v>135</v>
      </c>
      <c r="E140" s="50"/>
      <c r="F140" s="51">
        <f>F141</f>
        <v>20</v>
      </c>
      <c r="G140" s="51">
        <f t="shared" si="25"/>
        <v>36</v>
      </c>
      <c r="H140" s="51">
        <f t="shared" si="25"/>
        <v>20</v>
      </c>
      <c r="I140" s="51">
        <f t="shared" si="25"/>
        <v>36</v>
      </c>
      <c r="J140" s="51">
        <f t="shared" si="25"/>
        <v>20</v>
      </c>
      <c r="K140" s="40"/>
    </row>
    <row r="141" spans="1:11" ht="15.75">
      <c r="A141" s="49" t="s">
        <v>82</v>
      </c>
      <c r="B141" s="50" t="s">
        <v>61</v>
      </c>
      <c r="C141" s="50" t="s">
        <v>26</v>
      </c>
      <c r="D141" s="50" t="s">
        <v>134</v>
      </c>
      <c r="E141" s="50"/>
      <c r="F141" s="51">
        <f>F142</f>
        <v>20</v>
      </c>
      <c r="G141" s="51">
        <f aca="true" t="shared" si="26" ref="G141:J142">G142</f>
        <v>36</v>
      </c>
      <c r="H141" s="51">
        <f t="shared" si="26"/>
        <v>20</v>
      </c>
      <c r="I141" s="51">
        <f t="shared" si="26"/>
        <v>36</v>
      </c>
      <c r="J141" s="51">
        <f t="shared" si="26"/>
        <v>20</v>
      </c>
      <c r="K141" s="40"/>
    </row>
    <row r="142" spans="1:11" ht="25.5">
      <c r="A142" s="49" t="s">
        <v>226</v>
      </c>
      <c r="B142" s="50" t="s">
        <v>61</v>
      </c>
      <c r="C142" s="50" t="s">
        <v>26</v>
      </c>
      <c r="D142" s="50" t="s">
        <v>134</v>
      </c>
      <c r="E142" s="50" t="s">
        <v>102</v>
      </c>
      <c r="F142" s="51">
        <f>F143</f>
        <v>20</v>
      </c>
      <c r="G142" s="51">
        <f t="shared" si="26"/>
        <v>36</v>
      </c>
      <c r="H142" s="51">
        <f t="shared" si="26"/>
        <v>20</v>
      </c>
      <c r="I142" s="51">
        <f t="shared" si="26"/>
        <v>36</v>
      </c>
      <c r="J142" s="51">
        <f t="shared" si="26"/>
        <v>20</v>
      </c>
      <c r="K142" s="40"/>
    </row>
    <row r="143" spans="1:11" ht="25.5">
      <c r="A143" s="49" t="s">
        <v>227</v>
      </c>
      <c r="B143" s="50" t="s">
        <v>61</v>
      </c>
      <c r="C143" s="50" t="s">
        <v>26</v>
      </c>
      <c r="D143" s="50" t="s">
        <v>134</v>
      </c>
      <c r="E143" s="50" t="s">
        <v>101</v>
      </c>
      <c r="F143" s="51">
        <v>20</v>
      </c>
      <c r="G143" s="51">
        <v>36</v>
      </c>
      <c r="H143" s="51">
        <v>20</v>
      </c>
      <c r="I143" s="51">
        <v>36</v>
      </c>
      <c r="J143" s="51">
        <v>20</v>
      </c>
      <c r="K143" s="40"/>
    </row>
    <row r="144" spans="1:11" ht="15.75" hidden="1">
      <c r="A144" s="46" t="s">
        <v>201</v>
      </c>
      <c r="B144" s="47" t="s">
        <v>61</v>
      </c>
      <c r="C144" s="47" t="s">
        <v>202</v>
      </c>
      <c r="D144" s="50"/>
      <c r="E144" s="50"/>
      <c r="F144" s="48">
        <f>F145+F150</f>
        <v>0</v>
      </c>
      <c r="G144" s="48">
        <f>G145+G150</f>
        <v>0</v>
      </c>
      <c r="H144" s="48">
        <f>H145+H150</f>
        <v>0</v>
      </c>
      <c r="I144" s="48">
        <f>I145+I150</f>
        <v>0</v>
      </c>
      <c r="J144" s="48">
        <f>J145+J150</f>
        <v>0</v>
      </c>
      <c r="K144" s="40"/>
    </row>
    <row r="145" spans="1:11" ht="25.5" hidden="1">
      <c r="A145" s="56" t="s">
        <v>83</v>
      </c>
      <c r="B145" s="50" t="s">
        <v>61</v>
      </c>
      <c r="C145" s="50" t="s">
        <v>202</v>
      </c>
      <c r="D145" s="50" t="s">
        <v>135</v>
      </c>
      <c r="E145" s="50"/>
      <c r="F145" s="51">
        <f aca="true" t="shared" si="27" ref="F145:J148">F146</f>
        <v>0</v>
      </c>
      <c r="G145" s="51">
        <f t="shared" si="27"/>
        <v>0</v>
      </c>
      <c r="H145" s="51">
        <f t="shared" si="27"/>
        <v>0</v>
      </c>
      <c r="I145" s="51">
        <f t="shared" si="27"/>
        <v>0</v>
      </c>
      <c r="J145" s="51">
        <f t="shared" si="27"/>
        <v>0</v>
      </c>
      <c r="K145" s="40"/>
    </row>
    <row r="146" spans="1:11" ht="15.75" hidden="1">
      <c r="A146" s="56" t="s">
        <v>82</v>
      </c>
      <c r="B146" s="50" t="s">
        <v>61</v>
      </c>
      <c r="C146" s="50" t="s">
        <v>202</v>
      </c>
      <c r="D146" s="50" t="s">
        <v>134</v>
      </c>
      <c r="E146" s="50"/>
      <c r="F146" s="51">
        <f t="shared" si="27"/>
        <v>0</v>
      </c>
      <c r="G146" s="51">
        <f t="shared" si="27"/>
        <v>0</v>
      </c>
      <c r="H146" s="51">
        <f t="shared" si="27"/>
        <v>0</v>
      </c>
      <c r="I146" s="51">
        <f t="shared" si="27"/>
        <v>0</v>
      </c>
      <c r="J146" s="51">
        <f t="shared" si="27"/>
        <v>0</v>
      </c>
      <c r="K146" s="40"/>
    </row>
    <row r="147" spans="1:11" ht="25.5" hidden="1">
      <c r="A147" s="56" t="s">
        <v>203</v>
      </c>
      <c r="B147" s="50" t="s">
        <v>61</v>
      </c>
      <c r="C147" s="50" t="s">
        <v>202</v>
      </c>
      <c r="D147" s="50" t="s">
        <v>206</v>
      </c>
      <c r="E147" s="50"/>
      <c r="F147" s="51">
        <f t="shared" si="27"/>
        <v>0</v>
      </c>
      <c r="G147" s="51">
        <f t="shared" si="27"/>
        <v>0</v>
      </c>
      <c r="H147" s="51">
        <f t="shared" si="27"/>
        <v>0</v>
      </c>
      <c r="I147" s="51">
        <f t="shared" si="27"/>
        <v>0</v>
      </c>
      <c r="J147" s="51">
        <f t="shared" si="27"/>
        <v>0</v>
      </c>
      <c r="K147" s="40"/>
    </row>
    <row r="148" spans="1:11" ht="25.5" hidden="1">
      <c r="A148" s="56" t="s">
        <v>171</v>
      </c>
      <c r="B148" s="50" t="s">
        <v>61</v>
      </c>
      <c r="C148" s="50" t="s">
        <v>202</v>
      </c>
      <c r="D148" s="50" t="s">
        <v>206</v>
      </c>
      <c r="E148" s="50" t="s">
        <v>102</v>
      </c>
      <c r="F148" s="51">
        <f t="shared" si="27"/>
        <v>0</v>
      </c>
      <c r="G148" s="51">
        <f t="shared" si="27"/>
        <v>0</v>
      </c>
      <c r="H148" s="51">
        <f t="shared" si="27"/>
        <v>0</v>
      </c>
      <c r="I148" s="51">
        <f t="shared" si="27"/>
        <v>0</v>
      </c>
      <c r="J148" s="51">
        <f t="shared" si="27"/>
        <v>0</v>
      </c>
      <c r="K148" s="40"/>
    </row>
    <row r="149" spans="1:11" ht="25.5" hidden="1">
      <c r="A149" s="56" t="s">
        <v>172</v>
      </c>
      <c r="B149" s="50" t="s">
        <v>61</v>
      </c>
      <c r="C149" s="50" t="s">
        <v>202</v>
      </c>
      <c r="D149" s="50" t="s">
        <v>206</v>
      </c>
      <c r="E149" s="50" t="s">
        <v>101</v>
      </c>
      <c r="F149" s="51"/>
      <c r="G149" s="51"/>
      <c r="H149" s="51">
        <v>0</v>
      </c>
      <c r="I149" s="51"/>
      <c r="J149" s="51">
        <v>0</v>
      </c>
      <c r="K149" s="40"/>
    </row>
    <row r="150" spans="1:11" ht="15.75" hidden="1">
      <c r="A150" s="49" t="s">
        <v>1</v>
      </c>
      <c r="B150" s="50" t="s">
        <v>61</v>
      </c>
      <c r="C150" s="50" t="s">
        <v>202</v>
      </c>
      <c r="D150" s="50" t="s">
        <v>125</v>
      </c>
      <c r="E150" s="50"/>
      <c r="F150" s="51">
        <f aca="true" t="shared" si="28" ref="F150:J152">F151</f>
        <v>0</v>
      </c>
      <c r="G150" s="51">
        <f t="shared" si="28"/>
        <v>0</v>
      </c>
      <c r="H150" s="51">
        <f t="shared" si="28"/>
        <v>0</v>
      </c>
      <c r="I150" s="51">
        <f t="shared" si="28"/>
        <v>0</v>
      </c>
      <c r="J150" s="51">
        <f t="shared" si="28"/>
        <v>0</v>
      </c>
      <c r="K150" s="40"/>
    </row>
    <row r="151" spans="1:11" ht="51" hidden="1">
      <c r="A151" s="56" t="s">
        <v>204</v>
      </c>
      <c r="B151" s="50" t="s">
        <v>61</v>
      </c>
      <c r="C151" s="50" t="s">
        <v>202</v>
      </c>
      <c r="D151" s="50" t="s">
        <v>205</v>
      </c>
      <c r="E151" s="50"/>
      <c r="F151" s="51">
        <f t="shared" si="28"/>
        <v>0</v>
      </c>
      <c r="G151" s="51">
        <f t="shared" si="28"/>
        <v>0</v>
      </c>
      <c r="H151" s="51">
        <f t="shared" si="28"/>
        <v>0</v>
      </c>
      <c r="I151" s="51">
        <f t="shared" si="28"/>
        <v>0</v>
      </c>
      <c r="J151" s="51">
        <f t="shared" si="28"/>
        <v>0</v>
      </c>
      <c r="K151" s="40"/>
    </row>
    <row r="152" spans="1:11" ht="25.5" hidden="1">
      <c r="A152" s="56" t="s">
        <v>171</v>
      </c>
      <c r="B152" s="50" t="s">
        <v>61</v>
      </c>
      <c r="C152" s="50" t="s">
        <v>202</v>
      </c>
      <c r="D152" s="50" t="s">
        <v>205</v>
      </c>
      <c r="E152" s="50" t="s">
        <v>102</v>
      </c>
      <c r="F152" s="51">
        <f t="shared" si="28"/>
        <v>0</v>
      </c>
      <c r="G152" s="51">
        <f t="shared" si="28"/>
        <v>0</v>
      </c>
      <c r="H152" s="51">
        <f t="shared" si="28"/>
        <v>0</v>
      </c>
      <c r="I152" s="51">
        <f t="shared" si="28"/>
        <v>0</v>
      </c>
      <c r="J152" s="51">
        <f t="shared" si="28"/>
        <v>0</v>
      </c>
      <c r="K152" s="40"/>
    </row>
    <row r="153" spans="1:11" ht="25.5" hidden="1">
      <c r="A153" s="56" t="s">
        <v>172</v>
      </c>
      <c r="B153" s="50" t="s">
        <v>61</v>
      </c>
      <c r="C153" s="50" t="s">
        <v>202</v>
      </c>
      <c r="D153" s="50" t="s">
        <v>205</v>
      </c>
      <c r="E153" s="50" t="s">
        <v>101</v>
      </c>
      <c r="F153" s="51"/>
      <c r="G153" s="51"/>
      <c r="H153" s="51">
        <v>0</v>
      </c>
      <c r="I153" s="51"/>
      <c r="J153" s="51">
        <v>0</v>
      </c>
      <c r="K153" s="40"/>
    </row>
    <row r="154" spans="1:11" ht="25.5">
      <c r="A154" s="46" t="s">
        <v>232</v>
      </c>
      <c r="B154" s="47" t="s">
        <v>61</v>
      </c>
      <c r="C154" s="47" t="s">
        <v>84</v>
      </c>
      <c r="D154" s="47"/>
      <c r="E154" s="47"/>
      <c r="F154" s="48">
        <f aca="true" t="shared" si="29" ref="F154:J156">F155</f>
        <v>2015.5000000000005</v>
      </c>
      <c r="G154" s="48">
        <f t="shared" si="29"/>
        <v>681.4000000000001</v>
      </c>
      <c r="H154" s="48">
        <f t="shared" si="29"/>
        <v>2015.5000000000005</v>
      </c>
      <c r="I154" s="48">
        <f t="shared" si="29"/>
        <v>681.4000000000001</v>
      </c>
      <c r="J154" s="48">
        <f t="shared" si="29"/>
        <v>2015.5000000000005</v>
      </c>
      <c r="K154" s="40"/>
    </row>
    <row r="155" spans="1:11" ht="25.5">
      <c r="A155" s="46" t="s">
        <v>233</v>
      </c>
      <c r="B155" s="50" t="s">
        <v>61</v>
      </c>
      <c r="C155" s="50" t="s">
        <v>85</v>
      </c>
      <c r="D155" s="50"/>
      <c r="E155" s="50"/>
      <c r="F155" s="51">
        <f t="shared" si="29"/>
        <v>2015.5000000000005</v>
      </c>
      <c r="G155" s="51">
        <f t="shared" si="29"/>
        <v>681.4000000000001</v>
      </c>
      <c r="H155" s="51">
        <f t="shared" si="29"/>
        <v>2015.5000000000005</v>
      </c>
      <c r="I155" s="51">
        <f t="shared" si="29"/>
        <v>681.4000000000001</v>
      </c>
      <c r="J155" s="51">
        <f t="shared" si="29"/>
        <v>2015.5000000000005</v>
      </c>
      <c r="K155" s="40"/>
    </row>
    <row r="156" spans="1:11" ht="15.75">
      <c r="A156" s="49" t="s">
        <v>40</v>
      </c>
      <c r="B156" s="50" t="s">
        <v>61</v>
      </c>
      <c r="C156" s="50" t="s">
        <v>85</v>
      </c>
      <c r="D156" s="50" t="s">
        <v>138</v>
      </c>
      <c r="E156" s="50"/>
      <c r="F156" s="51">
        <f t="shared" si="29"/>
        <v>2015.5000000000005</v>
      </c>
      <c r="G156" s="51">
        <f t="shared" si="29"/>
        <v>681.4000000000001</v>
      </c>
      <c r="H156" s="51">
        <f t="shared" si="29"/>
        <v>2015.5000000000005</v>
      </c>
      <c r="I156" s="51">
        <f t="shared" si="29"/>
        <v>681.4000000000001</v>
      </c>
      <c r="J156" s="51">
        <f t="shared" si="29"/>
        <v>2015.5000000000005</v>
      </c>
      <c r="K156" s="40"/>
    </row>
    <row r="157" spans="1:11" ht="76.5">
      <c r="A157" s="64" t="s">
        <v>86</v>
      </c>
      <c r="B157" s="50" t="s">
        <v>61</v>
      </c>
      <c r="C157" s="50" t="s">
        <v>85</v>
      </c>
      <c r="D157" s="50" t="s">
        <v>137</v>
      </c>
      <c r="E157" s="50"/>
      <c r="F157" s="51">
        <f>F158+F161+F164+F170+F173+F176+F180+F183+F167</f>
        <v>2015.5000000000005</v>
      </c>
      <c r="G157" s="51">
        <f>G158+G161+G164+G170+G173+G176+G180+G183+G167</f>
        <v>681.4000000000001</v>
      </c>
      <c r="H157" s="51">
        <f>H158+H161+H164+H170+H173+H176+H180+H183+H167</f>
        <v>2015.5000000000005</v>
      </c>
      <c r="I157" s="51">
        <f>I158+I161+I164+I170+I173+I176+I180+I183+I167</f>
        <v>681.4000000000001</v>
      </c>
      <c r="J157" s="51">
        <f>J158+J161+J164+J170+J173+J176+J180+J183+J167</f>
        <v>2015.5000000000005</v>
      </c>
      <c r="K157" s="40"/>
    </row>
    <row r="158" spans="1:11" ht="56.25" customHeight="1">
      <c r="A158" s="82" t="s">
        <v>215</v>
      </c>
      <c r="B158" s="50" t="s">
        <v>61</v>
      </c>
      <c r="C158" s="50" t="s">
        <v>85</v>
      </c>
      <c r="D158" s="50" t="s">
        <v>136</v>
      </c>
      <c r="E158" s="50"/>
      <c r="F158" s="51">
        <f aca="true" t="shared" si="30" ref="F158:J159">F159</f>
        <v>363.5</v>
      </c>
      <c r="G158" s="51">
        <f t="shared" si="30"/>
        <v>373.3</v>
      </c>
      <c r="H158" s="51">
        <f t="shared" si="30"/>
        <v>363.5</v>
      </c>
      <c r="I158" s="51">
        <f t="shared" si="30"/>
        <v>373.3</v>
      </c>
      <c r="J158" s="51">
        <f t="shared" si="30"/>
        <v>363.5</v>
      </c>
      <c r="K158" s="40"/>
    </row>
    <row r="159" spans="1:11" ht="24" customHeight="1">
      <c r="A159" s="64" t="s">
        <v>40</v>
      </c>
      <c r="B159" s="50" t="s">
        <v>61</v>
      </c>
      <c r="C159" s="50" t="s">
        <v>85</v>
      </c>
      <c r="D159" s="50" t="s">
        <v>136</v>
      </c>
      <c r="E159" s="50" t="s">
        <v>214</v>
      </c>
      <c r="F159" s="51">
        <f t="shared" si="30"/>
        <v>363.5</v>
      </c>
      <c r="G159" s="51">
        <f t="shared" si="30"/>
        <v>373.3</v>
      </c>
      <c r="H159" s="51">
        <f t="shared" si="30"/>
        <v>363.5</v>
      </c>
      <c r="I159" s="51">
        <f t="shared" si="30"/>
        <v>373.3</v>
      </c>
      <c r="J159" s="51">
        <f t="shared" si="30"/>
        <v>363.5</v>
      </c>
      <c r="K159" s="40"/>
    </row>
    <row r="160" spans="1:11" ht="15.75">
      <c r="A160" s="64" t="s">
        <v>70</v>
      </c>
      <c r="B160" s="50" t="s">
        <v>61</v>
      </c>
      <c r="C160" s="50" t="s">
        <v>85</v>
      </c>
      <c r="D160" s="50" t="s">
        <v>136</v>
      </c>
      <c r="E160" s="50" t="s">
        <v>87</v>
      </c>
      <c r="F160" s="51">
        <v>363.5</v>
      </c>
      <c r="G160" s="51">
        <v>373.3</v>
      </c>
      <c r="H160" s="51">
        <v>363.5</v>
      </c>
      <c r="I160" s="51">
        <v>373.3</v>
      </c>
      <c r="J160" s="51">
        <v>363.5</v>
      </c>
      <c r="K160" s="40"/>
    </row>
    <row r="161" spans="1:11" ht="89.25">
      <c r="A161" s="82" t="s">
        <v>216</v>
      </c>
      <c r="B161" s="50" t="s">
        <v>61</v>
      </c>
      <c r="C161" s="50" t="s">
        <v>85</v>
      </c>
      <c r="D161" s="50" t="s">
        <v>139</v>
      </c>
      <c r="E161" s="50"/>
      <c r="F161" s="51">
        <f aca="true" t="shared" si="31" ref="F161:J162">F162</f>
        <v>415.5</v>
      </c>
      <c r="G161" s="51">
        <f t="shared" si="31"/>
        <v>0</v>
      </c>
      <c r="H161" s="51">
        <f t="shared" si="31"/>
        <v>415.5</v>
      </c>
      <c r="I161" s="51">
        <f t="shared" si="31"/>
        <v>0</v>
      </c>
      <c r="J161" s="51">
        <f t="shared" si="31"/>
        <v>415.5</v>
      </c>
      <c r="K161" s="40"/>
    </row>
    <row r="162" spans="1:11" ht="15.75">
      <c r="A162" s="64" t="s">
        <v>40</v>
      </c>
      <c r="B162" s="50" t="s">
        <v>61</v>
      </c>
      <c r="C162" s="50" t="s">
        <v>85</v>
      </c>
      <c r="D162" s="50" t="s">
        <v>139</v>
      </c>
      <c r="E162" s="50" t="s">
        <v>214</v>
      </c>
      <c r="F162" s="51">
        <f t="shared" si="31"/>
        <v>415.5</v>
      </c>
      <c r="G162" s="51">
        <f t="shared" si="31"/>
        <v>0</v>
      </c>
      <c r="H162" s="51">
        <f t="shared" si="31"/>
        <v>415.5</v>
      </c>
      <c r="I162" s="51">
        <f t="shared" si="31"/>
        <v>0</v>
      </c>
      <c r="J162" s="51">
        <f t="shared" si="31"/>
        <v>415.5</v>
      </c>
      <c r="K162" s="40"/>
    </row>
    <row r="163" spans="1:11" ht="15.75">
      <c r="A163" s="64" t="s">
        <v>70</v>
      </c>
      <c r="B163" s="50" t="s">
        <v>61</v>
      </c>
      <c r="C163" s="50" t="s">
        <v>85</v>
      </c>
      <c r="D163" s="50" t="s">
        <v>139</v>
      </c>
      <c r="E163" s="50" t="s">
        <v>87</v>
      </c>
      <c r="F163" s="51">
        <v>415.5</v>
      </c>
      <c r="G163" s="51"/>
      <c r="H163" s="51">
        <v>415.5</v>
      </c>
      <c r="I163" s="51"/>
      <c r="J163" s="51">
        <v>415.5</v>
      </c>
      <c r="K163" s="40"/>
    </row>
    <row r="164" spans="1:11" ht="51">
      <c r="A164" s="82" t="s">
        <v>217</v>
      </c>
      <c r="B164" s="50" t="s">
        <v>61</v>
      </c>
      <c r="C164" s="50" t="s">
        <v>85</v>
      </c>
      <c r="D164" s="50" t="s">
        <v>140</v>
      </c>
      <c r="E164" s="50"/>
      <c r="F164" s="51">
        <f>F165</f>
        <v>124.7</v>
      </c>
      <c r="G164" s="51">
        <f aca="true" t="shared" si="32" ref="G164:J165">G165</f>
        <v>0</v>
      </c>
      <c r="H164" s="51">
        <f t="shared" si="32"/>
        <v>124.7</v>
      </c>
      <c r="I164" s="51">
        <f t="shared" si="32"/>
        <v>0</v>
      </c>
      <c r="J164" s="51">
        <f t="shared" si="32"/>
        <v>124.7</v>
      </c>
      <c r="K164" s="40"/>
    </row>
    <row r="165" spans="1:11" ht="15.75">
      <c r="A165" s="64" t="s">
        <v>40</v>
      </c>
      <c r="B165" s="50" t="s">
        <v>61</v>
      </c>
      <c r="C165" s="50" t="s">
        <v>85</v>
      </c>
      <c r="D165" s="50" t="s">
        <v>140</v>
      </c>
      <c r="E165" s="50" t="s">
        <v>214</v>
      </c>
      <c r="F165" s="51">
        <f>F166</f>
        <v>124.7</v>
      </c>
      <c r="G165" s="51">
        <f t="shared" si="32"/>
        <v>0</v>
      </c>
      <c r="H165" s="51">
        <f t="shared" si="32"/>
        <v>124.7</v>
      </c>
      <c r="I165" s="51">
        <f t="shared" si="32"/>
        <v>0</v>
      </c>
      <c r="J165" s="51">
        <f t="shared" si="32"/>
        <v>124.7</v>
      </c>
      <c r="K165" s="40"/>
    </row>
    <row r="166" spans="1:11" ht="15.75">
      <c r="A166" s="64" t="s">
        <v>70</v>
      </c>
      <c r="B166" s="50" t="s">
        <v>61</v>
      </c>
      <c r="C166" s="50" t="s">
        <v>85</v>
      </c>
      <c r="D166" s="50" t="s">
        <v>140</v>
      </c>
      <c r="E166" s="50" t="s">
        <v>87</v>
      </c>
      <c r="F166" s="51">
        <v>124.7</v>
      </c>
      <c r="G166" s="51"/>
      <c r="H166" s="51">
        <v>124.7</v>
      </c>
      <c r="I166" s="51"/>
      <c r="J166" s="51">
        <v>124.7</v>
      </c>
      <c r="K166" s="40"/>
    </row>
    <row r="167" spans="1:11" ht="51">
      <c r="A167" s="82" t="s">
        <v>235</v>
      </c>
      <c r="B167" s="50" t="s">
        <v>61</v>
      </c>
      <c r="C167" s="50" t="s">
        <v>85</v>
      </c>
      <c r="D167" s="50" t="s">
        <v>234</v>
      </c>
      <c r="E167" s="50"/>
      <c r="F167" s="51">
        <f aca="true" t="shared" si="33" ref="F167:J168">F168</f>
        <v>337.6</v>
      </c>
      <c r="G167" s="51">
        <f t="shared" si="33"/>
        <v>0</v>
      </c>
      <c r="H167" s="51">
        <f t="shared" si="33"/>
        <v>337.6</v>
      </c>
      <c r="I167" s="51">
        <f t="shared" si="33"/>
        <v>0</v>
      </c>
      <c r="J167" s="51">
        <f t="shared" si="33"/>
        <v>337.6</v>
      </c>
      <c r="K167" s="40"/>
    </row>
    <row r="168" spans="1:11" ht="15.75">
      <c r="A168" s="64" t="s">
        <v>40</v>
      </c>
      <c r="B168" s="50" t="s">
        <v>61</v>
      </c>
      <c r="C168" s="50" t="s">
        <v>85</v>
      </c>
      <c r="D168" s="50" t="s">
        <v>234</v>
      </c>
      <c r="E168" s="65" t="s">
        <v>214</v>
      </c>
      <c r="F168" s="51">
        <f t="shared" si="33"/>
        <v>337.6</v>
      </c>
      <c r="G168" s="51">
        <f t="shared" si="33"/>
        <v>0</v>
      </c>
      <c r="H168" s="51">
        <f t="shared" si="33"/>
        <v>337.6</v>
      </c>
      <c r="I168" s="51">
        <f t="shared" si="33"/>
        <v>0</v>
      </c>
      <c r="J168" s="51">
        <f t="shared" si="33"/>
        <v>337.6</v>
      </c>
      <c r="K168" s="40"/>
    </row>
    <row r="169" spans="1:11" ht="15.75">
      <c r="A169" s="68" t="s">
        <v>70</v>
      </c>
      <c r="B169" s="50" t="s">
        <v>61</v>
      </c>
      <c r="C169" s="50" t="s">
        <v>85</v>
      </c>
      <c r="D169" s="50" t="s">
        <v>234</v>
      </c>
      <c r="E169" s="65" t="s">
        <v>87</v>
      </c>
      <c r="F169" s="51">
        <v>337.6</v>
      </c>
      <c r="G169" s="51"/>
      <c r="H169" s="51">
        <v>337.6</v>
      </c>
      <c r="I169" s="51"/>
      <c r="J169" s="51">
        <v>337.6</v>
      </c>
      <c r="K169" s="40"/>
    </row>
    <row r="170" spans="1:11" ht="66.75" customHeight="1">
      <c r="A170" s="82" t="s">
        <v>218</v>
      </c>
      <c r="B170" s="50" t="s">
        <v>61</v>
      </c>
      <c r="C170" s="50" t="s">
        <v>85</v>
      </c>
      <c r="D170" s="50" t="s">
        <v>141</v>
      </c>
      <c r="E170" s="50"/>
      <c r="F170" s="51">
        <f aca="true" t="shared" si="34" ref="F170:J171">F171</f>
        <v>363.6</v>
      </c>
      <c r="G170" s="51">
        <f t="shared" si="34"/>
        <v>0</v>
      </c>
      <c r="H170" s="51">
        <f t="shared" si="34"/>
        <v>363.6</v>
      </c>
      <c r="I170" s="51">
        <f t="shared" si="34"/>
        <v>0</v>
      </c>
      <c r="J170" s="51">
        <f t="shared" si="34"/>
        <v>363.6</v>
      </c>
      <c r="K170" s="40"/>
    </row>
    <row r="171" spans="1:11" ht="24.75" customHeight="1">
      <c r="A171" s="68" t="s">
        <v>40</v>
      </c>
      <c r="B171" s="65" t="s">
        <v>61</v>
      </c>
      <c r="C171" s="65" t="s">
        <v>85</v>
      </c>
      <c r="D171" s="65" t="s">
        <v>141</v>
      </c>
      <c r="E171" s="65" t="s">
        <v>214</v>
      </c>
      <c r="F171" s="101">
        <f t="shared" si="34"/>
        <v>363.6</v>
      </c>
      <c r="G171" s="101">
        <f t="shared" si="34"/>
        <v>0</v>
      </c>
      <c r="H171" s="101">
        <f t="shared" si="34"/>
        <v>363.6</v>
      </c>
      <c r="I171" s="101">
        <f t="shared" si="34"/>
        <v>0</v>
      </c>
      <c r="J171" s="101">
        <f t="shared" si="34"/>
        <v>363.6</v>
      </c>
      <c r="K171" s="40"/>
    </row>
    <row r="172" spans="1:11" ht="15.75">
      <c r="A172" s="68" t="s">
        <v>70</v>
      </c>
      <c r="B172" s="65" t="s">
        <v>61</v>
      </c>
      <c r="C172" s="65" t="s">
        <v>85</v>
      </c>
      <c r="D172" s="65" t="s">
        <v>141</v>
      </c>
      <c r="E172" s="65" t="s">
        <v>87</v>
      </c>
      <c r="F172" s="101">
        <v>363.6</v>
      </c>
      <c r="G172" s="101"/>
      <c r="H172" s="101">
        <v>363.6</v>
      </c>
      <c r="I172" s="101"/>
      <c r="J172" s="101">
        <v>363.6</v>
      </c>
      <c r="K172" s="40"/>
    </row>
    <row r="173" spans="1:11" ht="76.5">
      <c r="A173" s="83" t="s">
        <v>219</v>
      </c>
      <c r="B173" s="66" t="s">
        <v>61</v>
      </c>
      <c r="C173" s="66" t="s">
        <v>85</v>
      </c>
      <c r="D173" s="66" t="s">
        <v>220</v>
      </c>
      <c r="E173" s="66"/>
      <c r="F173" s="102">
        <f aca="true" t="shared" si="35" ref="F173:J174">F174</f>
        <v>52</v>
      </c>
      <c r="G173" s="102">
        <f t="shared" si="35"/>
        <v>0</v>
      </c>
      <c r="H173" s="102">
        <f t="shared" si="35"/>
        <v>52</v>
      </c>
      <c r="I173" s="102">
        <f t="shared" si="35"/>
        <v>0</v>
      </c>
      <c r="J173" s="102">
        <f t="shared" si="35"/>
        <v>52</v>
      </c>
      <c r="K173" s="40"/>
    </row>
    <row r="174" spans="1:11" ht="15.75">
      <c r="A174" s="70" t="s">
        <v>40</v>
      </c>
      <c r="B174" s="66" t="s">
        <v>61</v>
      </c>
      <c r="C174" s="66" t="s">
        <v>85</v>
      </c>
      <c r="D174" s="66" t="s">
        <v>220</v>
      </c>
      <c r="E174" s="66" t="s">
        <v>214</v>
      </c>
      <c r="F174" s="102">
        <f t="shared" si="35"/>
        <v>52</v>
      </c>
      <c r="G174" s="102">
        <f t="shared" si="35"/>
        <v>0</v>
      </c>
      <c r="H174" s="102">
        <f t="shared" si="35"/>
        <v>52</v>
      </c>
      <c r="I174" s="102">
        <f t="shared" si="35"/>
        <v>0</v>
      </c>
      <c r="J174" s="102">
        <f t="shared" si="35"/>
        <v>52</v>
      </c>
      <c r="K174" s="40"/>
    </row>
    <row r="175" spans="1:11" ht="15.75">
      <c r="A175" s="70" t="s">
        <v>70</v>
      </c>
      <c r="B175" s="66" t="s">
        <v>61</v>
      </c>
      <c r="C175" s="66" t="s">
        <v>85</v>
      </c>
      <c r="D175" s="66" t="s">
        <v>220</v>
      </c>
      <c r="E175" s="66" t="s">
        <v>87</v>
      </c>
      <c r="F175" s="102">
        <v>52</v>
      </c>
      <c r="G175" s="102"/>
      <c r="H175" s="102">
        <v>52</v>
      </c>
      <c r="I175" s="102"/>
      <c r="J175" s="102">
        <v>52</v>
      </c>
      <c r="K175" s="40"/>
    </row>
    <row r="176" spans="1:11" ht="38.25">
      <c r="A176" s="89" t="s">
        <v>221</v>
      </c>
      <c r="B176" s="66" t="s">
        <v>61</v>
      </c>
      <c r="C176" s="84" t="s">
        <v>85</v>
      </c>
      <c r="D176" s="66" t="s">
        <v>142</v>
      </c>
      <c r="E176" s="66"/>
      <c r="F176" s="102">
        <f>F178</f>
        <v>290.9</v>
      </c>
      <c r="G176" s="102">
        <f>G178</f>
        <v>308.1</v>
      </c>
      <c r="H176" s="102">
        <f>H178</f>
        <v>290.9</v>
      </c>
      <c r="I176" s="102">
        <f>I178</f>
        <v>308.1</v>
      </c>
      <c r="J176" s="102">
        <f>J178</f>
        <v>290.9</v>
      </c>
      <c r="K176" s="40"/>
    </row>
    <row r="177" spans="1:10" ht="15.75" hidden="1">
      <c r="A177" s="80" t="s">
        <v>0</v>
      </c>
      <c r="B177" s="67"/>
      <c r="C177" s="85"/>
      <c r="D177" s="88"/>
      <c r="E177" s="88"/>
      <c r="F177" s="103" t="e">
        <f>#REF!-F7</f>
        <v>#REF!</v>
      </c>
      <c r="G177" s="104"/>
      <c r="H177" s="103" t="e">
        <f>#REF!-H7</f>
        <v>#REF!</v>
      </c>
      <c r="I177" s="104"/>
      <c r="J177" s="103" t="e">
        <f>#REF!-J7</f>
        <v>#REF!</v>
      </c>
    </row>
    <row r="178" spans="1:10" ht="12.75">
      <c r="A178" s="80" t="s">
        <v>40</v>
      </c>
      <c r="B178" s="66" t="s">
        <v>61</v>
      </c>
      <c r="C178" s="86" t="s">
        <v>85</v>
      </c>
      <c r="D178" s="66" t="s">
        <v>142</v>
      </c>
      <c r="E178" s="66" t="s">
        <v>214</v>
      </c>
      <c r="F178" s="102">
        <f>F179</f>
        <v>290.9</v>
      </c>
      <c r="G178" s="102">
        <f>G179</f>
        <v>308.1</v>
      </c>
      <c r="H178" s="102">
        <f>H179</f>
        <v>290.9</v>
      </c>
      <c r="I178" s="102">
        <f>I179</f>
        <v>308.1</v>
      </c>
      <c r="J178" s="102">
        <f>J179</f>
        <v>290.9</v>
      </c>
    </row>
    <row r="179" spans="1:10" ht="12.75">
      <c r="A179" s="64" t="s">
        <v>70</v>
      </c>
      <c r="B179" s="66" t="s">
        <v>61</v>
      </c>
      <c r="C179" s="86" t="s">
        <v>85</v>
      </c>
      <c r="D179" s="66" t="s">
        <v>142</v>
      </c>
      <c r="E179" s="66" t="s">
        <v>87</v>
      </c>
      <c r="F179" s="102">
        <v>290.9</v>
      </c>
      <c r="G179" s="102">
        <v>308.1</v>
      </c>
      <c r="H179" s="102">
        <v>290.9</v>
      </c>
      <c r="I179" s="102">
        <v>308.1</v>
      </c>
      <c r="J179" s="102">
        <v>290.9</v>
      </c>
    </row>
    <row r="180" spans="1:10" ht="153">
      <c r="A180" s="89" t="s">
        <v>223</v>
      </c>
      <c r="B180" s="66" t="s">
        <v>61</v>
      </c>
      <c r="C180" s="50" t="s">
        <v>85</v>
      </c>
      <c r="D180" s="65" t="s">
        <v>222</v>
      </c>
      <c r="E180" s="87"/>
      <c r="F180" s="105">
        <f aca="true" t="shared" si="36" ref="F180:J181">F181</f>
        <v>1.2</v>
      </c>
      <c r="G180" s="105">
        <f t="shared" si="36"/>
        <v>0</v>
      </c>
      <c r="H180" s="105">
        <f t="shared" si="36"/>
        <v>1.2</v>
      </c>
      <c r="I180" s="105">
        <f t="shared" si="36"/>
        <v>0</v>
      </c>
      <c r="J180" s="105">
        <f t="shared" si="36"/>
        <v>1.2</v>
      </c>
    </row>
    <row r="181" spans="1:10" ht="12.75">
      <c r="A181" s="64" t="s">
        <v>40</v>
      </c>
      <c r="B181" s="66" t="s">
        <v>61</v>
      </c>
      <c r="C181" s="50" t="s">
        <v>85</v>
      </c>
      <c r="D181" s="65" t="s">
        <v>222</v>
      </c>
      <c r="E181" s="87" t="s">
        <v>214</v>
      </c>
      <c r="F181" s="105">
        <f t="shared" si="36"/>
        <v>1.2</v>
      </c>
      <c r="G181" s="105">
        <f t="shared" si="36"/>
        <v>0</v>
      </c>
      <c r="H181" s="105">
        <f t="shared" si="36"/>
        <v>1.2</v>
      </c>
      <c r="I181" s="105">
        <f t="shared" si="36"/>
        <v>0</v>
      </c>
      <c r="J181" s="105">
        <f t="shared" si="36"/>
        <v>1.2</v>
      </c>
    </row>
    <row r="182" spans="1:10" ht="12.75">
      <c r="A182" s="64" t="s">
        <v>70</v>
      </c>
      <c r="B182" s="69" t="s">
        <v>61</v>
      </c>
      <c r="C182" s="65" t="s">
        <v>85</v>
      </c>
      <c r="D182" s="65" t="s">
        <v>222</v>
      </c>
      <c r="E182" s="65" t="s">
        <v>87</v>
      </c>
      <c r="F182" s="106">
        <v>1.2</v>
      </c>
      <c r="G182" s="106"/>
      <c r="H182" s="106">
        <v>1.2</v>
      </c>
      <c r="I182" s="106"/>
      <c r="J182" s="106">
        <v>1.2</v>
      </c>
    </row>
    <row r="183" spans="1:10" ht="76.5">
      <c r="A183" s="83" t="s">
        <v>224</v>
      </c>
      <c r="B183" s="66" t="s">
        <v>61</v>
      </c>
      <c r="C183" s="66" t="s">
        <v>85</v>
      </c>
      <c r="D183" s="66" t="s">
        <v>143</v>
      </c>
      <c r="E183" s="66"/>
      <c r="F183" s="107">
        <f aca="true" t="shared" si="37" ref="F183:J184">F184</f>
        <v>66.5</v>
      </c>
      <c r="G183" s="107">
        <f t="shared" si="37"/>
        <v>0</v>
      </c>
      <c r="H183" s="107">
        <f t="shared" si="37"/>
        <v>66.5</v>
      </c>
      <c r="I183" s="107">
        <f t="shared" si="37"/>
        <v>0</v>
      </c>
      <c r="J183" s="107">
        <f t="shared" si="37"/>
        <v>66.5</v>
      </c>
    </row>
    <row r="184" spans="1:10" ht="12.75">
      <c r="A184" s="90" t="s">
        <v>40</v>
      </c>
      <c r="B184" s="66" t="s">
        <v>61</v>
      </c>
      <c r="C184" s="66" t="s">
        <v>85</v>
      </c>
      <c r="D184" s="66" t="s">
        <v>143</v>
      </c>
      <c r="E184" s="66" t="s">
        <v>214</v>
      </c>
      <c r="F184" s="107">
        <f t="shared" si="37"/>
        <v>66.5</v>
      </c>
      <c r="G184" s="107">
        <f t="shared" si="37"/>
        <v>0</v>
      </c>
      <c r="H184" s="107">
        <f t="shared" si="37"/>
        <v>66.5</v>
      </c>
      <c r="I184" s="107">
        <f t="shared" si="37"/>
        <v>0</v>
      </c>
      <c r="J184" s="107">
        <f t="shared" si="37"/>
        <v>66.5</v>
      </c>
    </row>
    <row r="185" spans="1:10" ht="12.75">
      <c r="A185" s="70" t="s">
        <v>70</v>
      </c>
      <c r="B185" s="66" t="s">
        <v>61</v>
      </c>
      <c r="C185" s="66" t="s">
        <v>85</v>
      </c>
      <c r="D185" s="66" t="s">
        <v>143</v>
      </c>
      <c r="E185" s="66" t="s">
        <v>87</v>
      </c>
      <c r="F185" s="107">
        <v>66.5</v>
      </c>
      <c r="G185" s="107"/>
      <c r="H185" s="107">
        <v>66.5</v>
      </c>
      <c r="I185" s="107"/>
      <c r="J185" s="107">
        <v>66.5</v>
      </c>
    </row>
    <row r="186" spans="1:10" ht="14.25" hidden="1">
      <c r="A186" s="71" t="s">
        <v>91</v>
      </c>
      <c r="B186" s="66" t="s">
        <v>92</v>
      </c>
      <c r="C186" s="66"/>
      <c r="D186" s="66"/>
      <c r="E186" s="66"/>
      <c r="F186" s="108">
        <f aca="true" t="shared" si="38" ref="F186:J188">F187</f>
        <v>0</v>
      </c>
      <c r="G186" s="108">
        <f t="shared" si="38"/>
        <v>454.1</v>
      </c>
      <c r="H186" s="108">
        <f t="shared" si="38"/>
        <v>0</v>
      </c>
      <c r="I186" s="108">
        <f t="shared" si="38"/>
        <v>0</v>
      </c>
      <c r="J186" s="108">
        <f t="shared" si="38"/>
        <v>0</v>
      </c>
    </row>
    <row r="187" spans="1:10" ht="12.75" hidden="1">
      <c r="A187" s="72" t="s">
        <v>51</v>
      </c>
      <c r="B187" s="73" t="s">
        <v>92</v>
      </c>
      <c r="C187" s="73" t="s">
        <v>52</v>
      </c>
      <c r="D187" s="73"/>
      <c r="E187" s="81" t="s">
        <v>22</v>
      </c>
      <c r="F187" s="109">
        <f t="shared" si="38"/>
        <v>0</v>
      </c>
      <c r="G187" s="109">
        <f t="shared" si="38"/>
        <v>454.1</v>
      </c>
      <c r="H187" s="109">
        <f t="shared" si="38"/>
        <v>0</v>
      </c>
      <c r="I187" s="109">
        <f t="shared" si="38"/>
        <v>0</v>
      </c>
      <c r="J187" s="109">
        <f t="shared" si="38"/>
        <v>0</v>
      </c>
    </row>
    <row r="188" spans="1:10" ht="38.25" hidden="1">
      <c r="A188" s="46" t="s">
        <v>53</v>
      </c>
      <c r="B188" s="47" t="s">
        <v>92</v>
      </c>
      <c r="C188" s="47" t="s">
        <v>54</v>
      </c>
      <c r="D188" s="47"/>
      <c r="E188" s="47"/>
      <c r="F188" s="48">
        <f t="shared" si="38"/>
        <v>0</v>
      </c>
      <c r="G188" s="48">
        <f t="shared" si="38"/>
        <v>454.1</v>
      </c>
      <c r="H188" s="48">
        <f t="shared" si="38"/>
        <v>0</v>
      </c>
      <c r="I188" s="48">
        <f t="shared" si="38"/>
        <v>0</v>
      </c>
      <c r="J188" s="48">
        <f t="shared" si="38"/>
        <v>0</v>
      </c>
    </row>
    <row r="189" spans="1:10" ht="38.25" hidden="1">
      <c r="A189" s="49" t="s">
        <v>27</v>
      </c>
      <c r="B189" s="50" t="s">
        <v>92</v>
      </c>
      <c r="C189" s="50" t="s">
        <v>54</v>
      </c>
      <c r="D189" s="50" t="s">
        <v>93</v>
      </c>
      <c r="E189" s="47"/>
      <c r="F189" s="51">
        <f>F190</f>
        <v>0</v>
      </c>
      <c r="G189" s="51">
        <f>G190</f>
        <v>454.1</v>
      </c>
      <c r="H189" s="51">
        <f>H190</f>
        <v>0</v>
      </c>
      <c r="I189" s="51">
        <f>I190</f>
        <v>0</v>
      </c>
      <c r="J189" s="51">
        <f>J190</f>
        <v>0</v>
      </c>
    </row>
    <row r="190" spans="1:10" ht="25.5" hidden="1">
      <c r="A190" s="49" t="s">
        <v>55</v>
      </c>
      <c r="B190" s="50" t="s">
        <v>92</v>
      </c>
      <c r="C190" s="50" t="s">
        <v>54</v>
      </c>
      <c r="D190" s="50" t="s">
        <v>144</v>
      </c>
      <c r="E190" s="47"/>
      <c r="F190" s="51">
        <f aca="true" t="shared" si="39" ref="F190:J192">F191</f>
        <v>0</v>
      </c>
      <c r="G190" s="51">
        <f t="shared" si="39"/>
        <v>454.1</v>
      </c>
      <c r="H190" s="51">
        <f t="shared" si="39"/>
        <v>0</v>
      </c>
      <c r="I190" s="51">
        <f t="shared" si="39"/>
        <v>0</v>
      </c>
      <c r="J190" s="51">
        <f t="shared" si="39"/>
        <v>0</v>
      </c>
    </row>
    <row r="191" spans="1:10" ht="25.5" hidden="1">
      <c r="A191" s="49" t="s">
        <v>11</v>
      </c>
      <c r="B191" s="50" t="s">
        <v>92</v>
      </c>
      <c r="C191" s="50" t="s">
        <v>54</v>
      </c>
      <c r="D191" s="50" t="s">
        <v>144</v>
      </c>
      <c r="E191" s="47"/>
      <c r="F191" s="51">
        <f t="shared" si="39"/>
        <v>0</v>
      </c>
      <c r="G191" s="51">
        <f t="shared" si="39"/>
        <v>454.1</v>
      </c>
      <c r="H191" s="51">
        <f t="shared" si="39"/>
        <v>0</v>
      </c>
      <c r="I191" s="51">
        <f t="shared" si="39"/>
        <v>0</v>
      </c>
      <c r="J191" s="51">
        <f t="shared" si="39"/>
        <v>0</v>
      </c>
    </row>
    <row r="192" spans="1:10" ht="51" hidden="1">
      <c r="A192" s="49" t="s">
        <v>95</v>
      </c>
      <c r="B192" s="50" t="s">
        <v>92</v>
      </c>
      <c r="C192" s="50" t="s">
        <v>54</v>
      </c>
      <c r="D192" s="50" t="s">
        <v>144</v>
      </c>
      <c r="E192" s="50" t="s">
        <v>96</v>
      </c>
      <c r="F192" s="51">
        <f t="shared" si="39"/>
        <v>0</v>
      </c>
      <c r="G192" s="51">
        <f t="shared" si="39"/>
        <v>454.1</v>
      </c>
      <c r="H192" s="51">
        <f t="shared" si="39"/>
        <v>0</v>
      </c>
      <c r="I192" s="51">
        <f t="shared" si="39"/>
        <v>0</v>
      </c>
      <c r="J192" s="51">
        <f t="shared" si="39"/>
        <v>0</v>
      </c>
    </row>
    <row r="193" spans="1:10" ht="25.5" hidden="1">
      <c r="A193" s="49" t="s">
        <v>98</v>
      </c>
      <c r="B193" s="50" t="s">
        <v>92</v>
      </c>
      <c r="C193" s="50" t="s">
        <v>54</v>
      </c>
      <c r="D193" s="50" t="s">
        <v>144</v>
      </c>
      <c r="E193" s="50" t="s">
        <v>97</v>
      </c>
      <c r="F193" s="51"/>
      <c r="G193" s="110">
        <v>454.1</v>
      </c>
      <c r="H193" s="51">
        <v>0</v>
      </c>
      <c r="I193" s="111"/>
      <c r="J193" s="112">
        <v>0</v>
      </c>
    </row>
    <row r="194" spans="6:10" ht="12.75">
      <c r="F194" s="92"/>
      <c r="G194" s="91"/>
      <c r="H194" s="93"/>
      <c r="I194" s="91"/>
      <c r="J194" s="93"/>
    </row>
    <row r="195" spans="6:10" ht="12.75">
      <c r="F195" s="92"/>
      <c r="G195" s="91"/>
      <c r="H195" s="93"/>
      <c r="I195" s="91"/>
      <c r="J195" s="93"/>
    </row>
    <row r="196" spans="6:10" ht="12.75">
      <c r="F196" s="92"/>
      <c r="G196" s="91"/>
      <c r="H196" s="93"/>
      <c r="I196" s="91"/>
      <c r="J196" s="93"/>
    </row>
    <row r="197" spans="6:10" ht="12.75">
      <c r="F197" s="92"/>
      <c r="G197" s="91"/>
      <c r="H197" s="93"/>
      <c r="I197" s="91"/>
      <c r="J197" s="93"/>
    </row>
    <row r="198" spans="6:10" ht="12.75">
      <c r="F198" s="92"/>
      <c r="G198" s="91"/>
      <c r="H198" s="93"/>
      <c r="I198" s="91"/>
      <c r="J198" s="93"/>
    </row>
    <row r="199" spans="6:10" ht="12.75">
      <c r="F199" s="92"/>
      <c r="G199" s="91"/>
      <c r="H199" s="93"/>
      <c r="I199" s="91"/>
      <c r="J199" s="93"/>
    </row>
    <row r="200" spans="6:10" ht="12.75">
      <c r="F200" s="92"/>
      <c r="G200" s="91"/>
      <c r="H200" s="93"/>
      <c r="I200" s="91"/>
      <c r="J200" s="93"/>
    </row>
    <row r="201" spans="6:10" ht="12.75">
      <c r="F201" s="92"/>
      <c r="G201" s="91"/>
      <c r="H201" s="93"/>
      <c r="I201" s="91"/>
      <c r="J201" s="93"/>
    </row>
    <row r="202" spans="6:10" ht="12.75">
      <c r="F202" s="92"/>
      <c r="G202" s="91"/>
      <c r="H202" s="93"/>
      <c r="I202" s="91"/>
      <c r="J202" s="93"/>
    </row>
    <row r="203" spans="6:10" ht="12.75">
      <c r="F203" s="92"/>
      <c r="G203" s="91"/>
      <c r="H203" s="93"/>
      <c r="I203" s="91"/>
      <c r="J203" s="93"/>
    </row>
    <row r="204" spans="6:10" ht="12.75">
      <c r="F204" s="92"/>
      <c r="G204" s="91"/>
      <c r="H204" s="93"/>
      <c r="I204" s="91"/>
      <c r="J204" s="93"/>
    </row>
    <row r="205" spans="6:10" ht="12.75">
      <c r="F205" s="92"/>
      <c r="G205" s="91"/>
      <c r="H205" s="93"/>
      <c r="I205" s="91"/>
      <c r="J205" s="93"/>
    </row>
    <row r="206" spans="6:10" ht="12.75">
      <c r="F206" s="92"/>
      <c r="G206" s="91"/>
      <c r="H206" s="93"/>
      <c r="I206" s="91"/>
      <c r="J206" s="93"/>
    </row>
    <row r="207" spans="6:10" ht="12.75">
      <c r="F207" s="92"/>
      <c r="G207" s="91"/>
      <c r="H207" s="93"/>
      <c r="I207" s="91"/>
      <c r="J207" s="93"/>
    </row>
    <row r="208" spans="6:10" ht="12.75">
      <c r="F208" s="92"/>
      <c r="G208" s="91"/>
      <c r="H208" s="93"/>
      <c r="I208" s="91"/>
      <c r="J208" s="93"/>
    </row>
    <row r="209" spans="6:10" ht="12.75">
      <c r="F209" s="92"/>
      <c r="G209" s="91"/>
      <c r="H209" s="93"/>
      <c r="I209" s="91"/>
      <c r="J209" s="93"/>
    </row>
    <row r="210" spans="6:10" ht="12.75">
      <c r="F210" s="92"/>
      <c r="G210" s="91"/>
      <c r="H210" s="93"/>
      <c r="I210" s="91"/>
      <c r="J210" s="93"/>
    </row>
    <row r="211" spans="6:10" ht="12.75">
      <c r="F211" s="92"/>
      <c r="G211" s="91"/>
      <c r="H211" s="93"/>
      <c r="I211" s="91"/>
      <c r="J211" s="93"/>
    </row>
    <row r="212" spans="6:10" ht="12.75">
      <c r="F212" s="92"/>
      <c r="G212" s="91"/>
      <c r="H212" s="93"/>
      <c r="I212" s="91"/>
      <c r="J212" s="93"/>
    </row>
    <row r="213" spans="6:10" ht="12.75">
      <c r="F213" s="92"/>
      <c r="G213" s="91"/>
      <c r="H213" s="93"/>
      <c r="I213" s="91"/>
      <c r="J213" s="93"/>
    </row>
    <row r="214" spans="6:10" ht="12.75">
      <c r="F214" s="92"/>
      <c r="G214" s="91"/>
      <c r="H214" s="93"/>
      <c r="I214" s="91"/>
      <c r="J214" s="93"/>
    </row>
    <row r="215" spans="6:10" ht="12.75">
      <c r="F215" s="92"/>
      <c r="G215" s="91"/>
      <c r="H215" s="93"/>
      <c r="I215" s="91"/>
      <c r="J215" s="93"/>
    </row>
    <row r="216" spans="6:10" ht="12.75">
      <c r="F216" s="92"/>
      <c r="G216" s="91"/>
      <c r="H216" s="93"/>
      <c r="I216" s="91"/>
      <c r="J216" s="93"/>
    </row>
    <row r="217" spans="6:10" ht="12.75">
      <c r="F217" s="92"/>
      <c r="G217" s="91"/>
      <c r="H217" s="93"/>
      <c r="I217" s="91"/>
      <c r="J217" s="93"/>
    </row>
    <row r="218" spans="6:10" ht="12.75">
      <c r="F218" s="92"/>
      <c r="G218" s="91"/>
      <c r="H218" s="93"/>
      <c r="I218" s="91"/>
      <c r="J218" s="93"/>
    </row>
  </sheetData>
  <sheetProtection/>
  <mergeCells count="8">
    <mergeCell ref="F1:J1"/>
    <mergeCell ref="A3:J3"/>
    <mergeCell ref="A5:A6"/>
    <mergeCell ref="B5:C5"/>
    <mergeCell ref="D5:D6"/>
    <mergeCell ref="E5:E6"/>
    <mergeCell ref="F5:F6"/>
    <mergeCell ref="H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z</cp:lastModifiedBy>
  <cp:lastPrinted>2019-11-09T06:19:12Z</cp:lastPrinted>
  <dcterms:created xsi:type="dcterms:W3CDTF">2005-10-29T11:32:27Z</dcterms:created>
  <dcterms:modified xsi:type="dcterms:W3CDTF">2019-11-12T04:05:22Z</dcterms:modified>
  <cp:category/>
  <cp:version/>
  <cp:contentType/>
  <cp:contentStatus/>
</cp:coreProperties>
</file>