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новая класс.2016год" sheetId="1" r:id="rId1"/>
  </sheets>
  <definedNames/>
  <calcPr fullCalcOnLoad="1"/>
</workbook>
</file>

<file path=xl/sharedStrings.xml><?xml version="1.0" encoding="utf-8"?>
<sst xmlns="http://schemas.openxmlformats.org/spreadsheetml/2006/main" count="1761" uniqueCount="375">
  <si>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</si>
  <si>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</si>
  <si>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</si>
  <si>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</si>
  <si>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</si>
  <si>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</si>
  <si>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</si>
  <si>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</si>
  <si>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</si>
  <si>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</si>
  <si>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</si>
  <si>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</si>
  <si>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</si>
  <si>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</si>
  <si>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</si>
  <si>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</si>
  <si>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</si>
  <si>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</si>
  <si>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</si>
  <si>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</si>
  <si>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</si>
  <si>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</si>
  <si>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</si>
  <si>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</si>
  <si>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</si>
  <si>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</si>
  <si>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</si>
  <si>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</si>
  <si>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</si>
  <si>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</si>
  <si>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</si>
  <si>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</si>
  <si>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</si>
  <si>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</si>
  <si>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</si>
  <si>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</si>
  <si>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</si>
  <si>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</si>
  <si>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</si>
  <si>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</si>
  <si>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</si>
  <si>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</si>
  <si>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</si>
  <si>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</si>
  <si>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</si>
  <si>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</si>
  <si>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</si>
  <si>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</si>
  <si>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</si>
  <si>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</si>
  <si>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</si>
  <si>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</si>
  <si>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</si>
  <si>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</si>
  <si>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</si>
  <si>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</si>
  <si>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</si>
  <si>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</si>
  <si>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</si>
  <si>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</si>
  <si>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</si>
  <si>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</si>
  <si>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</si>
  <si>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</si>
  <si>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</si>
  <si>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</si>
  <si>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</si>
  <si>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</si>
  <si>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</si>
  <si>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</si>
  <si>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</si>
  <si>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</si>
  <si>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</si>
  <si>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</si>
  <si>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</si>
  <si>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</si>
  <si>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</si>
  <si>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Капитальный ремонт станции водоочистки в р.п.Белый Яр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</si>
  <si>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</si>
  <si>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</si>
  <si>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</si>
  <si>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</si>
  <si>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</si>
  <si>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</si>
  <si>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</si>
  <si>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</si>
  <si>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</si>
  <si>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</si>
  <si>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</si>
  <si>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</si>
  <si>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</si>
  <si>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</si>
  <si>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</si>
  <si>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</si>
  <si>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</si>
  <si>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</si>
  <si>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</si>
  <si>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</si>
  <si>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</si>
  <si>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</si>
  <si>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</si>
  <si>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</si>
  <si>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</si>
  <si>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</si>
  <si>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3910500000</t>
  </si>
  <si>
    <t>7950000000</t>
  </si>
  <si>
    <t>7951200000</t>
  </si>
  <si>
    <t>7951200050</t>
  </si>
  <si>
    <t>7951200020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</si>
  <si>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</si>
  <si>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</si>
  <si>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</si>
  <si>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</si>
  <si>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</si>
  <si>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</si>
  <si>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</si>
  <si>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</si>
  <si>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</si>
  <si>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</si>
  <si>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</si>
  <si>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</si>
  <si>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</si>
  <si>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</si>
  <si>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</si>
  <si>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</si>
  <si>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Приобретение глубинных насосов на  скважину №1 в р.п.Белый Яр и скважину на ст.Белый Яр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</si>
  <si>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</si>
  <si>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</si>
  <si>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</si>
  <si>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</si>
  <si>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</si>
  <si>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</si>
  <si>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</si>
  <si>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</si>
  <si>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</si>
  <si>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</si>
  <si>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</si>
  <si>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</si>
  <si>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</si>
  <si>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</si>
  <si>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</si>
  <si>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</si>
  <si>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</si>
  <si>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</si>
  <si>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</si>
  <si>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</si>
  <si>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</si>
  <si>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</si>
  <si>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</si>
  <si>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</si>
  <si>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</si>
  <si>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</si>
  <si>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</si>
  <si>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</si>
  <si>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</si>
  <si>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</si>
  <si>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</si>
  <si>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</si>
  <si>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</si>
  <si>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</si>
  <si>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</si>
  <si>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</si>
  <si>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</si>
  <si>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7951200040</t>
  </si>
  <si>
    <t>Капитальный ремонт водопроводных сетей по ул.Таёжная в р.п.Белый Яр</t>
  </si>
  <si>
    <t>79512S0910</t>
  </si>
  <si>
    <t xml:space="preserve"> Капитальный ремонт КНС по ул.Советская,1а стр.4 в р.п.Белый Яр                      </t>
  </si>
  <si>
    <t>7951200030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</si>
  <si>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</si>
  <si>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</si>
  <si>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</si>
  <si>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</si>
  <si>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</si>
  <si>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</si>
  <si>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</si>
  <si>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</si>
  <si>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</si>
  <si>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</si>
  <si>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</si>
  <si>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</si>
  <si>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</si>
  <si>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</si>
  <si>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</si>
  <si>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</si>
  <si>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</si>
  <si>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</si>
  <si>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</si>
  <si>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</si>
  <si>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</si>
  <si>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</si>
  <si>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</si>
  <si>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6000500010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</si>
  <si>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</si>
  <si>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</si>
  <si>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</si>
  <si>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</si>
  <si>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</si>
  <si>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</si>
  <si>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</si>
  <si>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</si>
  <si>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</si>
  <si>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</si>
  <si>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% исполнения к отчетному периоду</t>
  </si>
  <si>
    <t>% исполнения к году</t>
  </si>
  <si>
    <t>0090300030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</si>
  <si>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</si>
  <si>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Сельское хозяйство и рыболовство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</si>
  <si>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 Верхнекетского района на 2016 - 2021 годы"</t>
  </si>
  <si>
    <t>0405</t>
  </si>
  <si>
    <t>795050000</t>
  </si>
  <si>
    <t>795000000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</si>
  <si>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</si>
  <si>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</si>
  <si>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</si>
  <si>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7951000000</t>
  </si>
  <si>
    <t>Обеспечение дорожной деятельности  в отношении автомобильных дорог общего пользования  местного значения в границах населенных пунктов за счёт средств  дорожного фонда муниципального образования "Верхнекетский район"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</si>
  <si>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</si>
  <si>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>79517S0895</t>
  </si>
  <si>
    <t>Другие вопросы в области национальной экономики</t>
  </si>
  <si>
    <t>0412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</si>
  <si>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</si>
  <si>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</si>
  <si>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</si>
  <si>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</si>
  <si>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Подготовка документации по планировке и межеванию территории (проекта планировки территории, содержащего проект межевания территории) населенного пункта р.п. Белый Яр (софинансирование)</t>
  </si>
  <si>
    <t>79501S0810</t>
  </si>
  <si>
    <t>7950100000</t>
  </si>
  <si>
    <t>1339440810</t>
  </si>
  <si>
    <t>1330000000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</si>
  <si>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молодежью в поселениях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</si>
  <si>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</si>
  <si>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</si>
  <si>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</si>
  <si>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опубликованию муниципальных нормативных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</si>
  <si>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культуры;по организации библиотечного обслуживания населения,комплектованию и обеспечению сохранности библиотечных фондов библиотек поселения</t>
  </si>
  <si>
    <t>5210600110</t>
  </si>
  <si>
    <t>5210600120</t>
  </si>
  <si>
    <t>Межбюджетные трансферты бюджетам муниципальных районов из бюджетов поселений на осуществление части полномочий  по осуществлению закупок в соответствии с требованиями, 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нужд",путём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</si>
  <si>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Межбюджетные трансферты бюджетам муниципальных районов из бюджетов поселений на осуществление части полномочий по составлению локально-сметных расчётов на объекты строительства, реконструкции, капитального ремонта объектов жилищно-гражданского, коммунального и прочих объектов на территории поселения</t>
  </si>
  <si>
    <t>Софинансирование ремонта спортивной площадки в р.п.Белый Яр,  ул.Свердлова,14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</si>
  <si>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</si>
  <si>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7950300060</t>
  </si>
  <si>
    <t>79501S0000</t>
  </si>
  <si>
    <t>Муниципальная программа  "Устойчивое развитие сельских территорий Верхнекетского района на 2014-2017 годы и на период до 2020 года" (Разработка ПСД на строительство улично-дорожной сети в микрорайоне "Юго-западный" пер.Берёзовый,ул.Берёзовая,ул.Российская,ул.Медиков,ул.Чехова в р.п.Белый Яр,Верхнекетского района,Томской области (1 очередь)</t>
  </si>
  <si>
    <t>Подпрограмма "Обеспечение доступности и комфортности жилища,формирование качественной жилой среды"</t>
  </si>
  <si>
    <t>1340000000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</si>
  <si>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</si>
  <si>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1346200000</t>
  </si>
  <si>
    <t>Создание условий для управления многоквартирными домами в муниципальных образованиях Томской области</t>
  </si>
  <si>
    <t>1346240850</t>
  </si>
  <si>
    <t>Поддержка коммунального хозяйства</t>
  </si>
  <si>
    <t>3910000000</t>
  </si>
  <si>
    <t>Капитальный ремонт объектов коммунального хозяйства,относящихся к муниципальному имуществу</t>
  </si>
  <si>
    <t>3910200000</t>
  </si>
  <si>
    <t>Строительство станционной котельной мощностью 1,75 МВт в р.п.Белый Яр Верхнекетского района Томской области</t>
  </si>
  <si>
    <t>7950700010</t>
  </si>
  <si>
    <t>Установка индивидуальных приборов учёта холодной воды в муниципальном жилье</t>
  </si>
  <si>
    <t>6000500020</t>
  </si>
  <si>
    <t>Содержание мест захоронения бытовых отходов</t>
  </si>
  <si>
    <t>6000200000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</si>
  <si>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</si>
  <si>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</si>
  <si>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</si>
  <si>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7951700050</t>
  </si>
  <si>
    <t>Подпрограмма "Обеспечение доступности и комфортности жилища, формирование качественной жилой среды"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</si>
  <si>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</si>
  <si>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</si>
  <si>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1349700000</t>
  </si>
  <si>
    <t>13497R5550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</si>
  <si>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</si>
  <si>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</si>
  <si>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8950000000</t>
  </si>
  <si>
    <t>8950100000</t>
  </si>
  <si>
    <t>Государственная программа "Социальная поддержка населения Томской области"</t>
  </si>
  <si>
    <t>Подпрограмма "Развитие мер социальной поддержки отдельных категорий граждан"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</si>
  <si>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</si>
  <si>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</si>
  <si>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1100000000</t>
  </si>
  <si>
    <t>1110000000</t>
  </si>
  <si>
    <t>1116040710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</si>
  <si>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</si>
  <si>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"Профилактика правонарушений и наркомании в Верхнекетском районе в 2014 - 2018 годах"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</si>
  <si>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</si>
  <si>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</si>
  <si>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</si>
  <si>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7951100000</t>
  </si>
  <si>
    <t>110</t>
  </si>
  <si>
    <t>3900300010</t>
  </si>
  <si>
    <t>7951400000</t>
  </si>
  <si>
    <t xml:space="preserve">Проведение капитального ремонта  30 п.м. самотечных канализационных сетей, по у. Свердлова, № 14, 16, от КК-30 до КК-31 </t>
  </si>
  <si>
    <t>7951200060</t>
  </si>
  <si>
    <t>Капитальный ремонт узла механической топки ТЛЗ-2-2,7/4,0 водогрейного котла ДКВР 10/13 №1, котельной ДКВР 10/13, стр. 1, Промзона ДКВР 10-13, р.п. Белый Яр</t>
  </si>
  <si>
    <t>7951200070</t>
  </si>
  <si>
    <t>Проведение технического обследования водогрейных котлов марки КВм-0,75Д и КВм-1,0Д станционной котельной в р.п.Белый Яр</t>
  </si>
  <si>
    <t>Капитальный ремонт тепломагистрали отТК-19 до жилого дома № 2 по ул.60 лет Октября в р.п.Белый Яр</t>
  </si>
  <si>
    <t>7951200110</t>
  </si>
  <si>
    <t>7951200150</t>
  </si>
  <si>
    <t>0070500010</t>
  </si>
  <si>
    <t>Резервный фонд финансирования непредвиденных расходов Администрации Верхнекетского района</t>
  </si>
  <si>
    <t>79518L5550</t>
  </si>
  <si>
    <t>7951800000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</si>
  <si>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</si>
  <si>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</si>
  <si>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7950100030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</si>
  <si>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</si>
  <si>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</si>
  <si>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1228040820</t>
  </si>
  <si>
    <t>План январь-сентябрь 2017 года</t>
  </si>
  <si>
    <t>3900300020</t>
  </si>
  <si>
    <t>Муниципальная программа "Развитие муниципальной службы в органах местного самоуправления муниципального образования "Верхнекетский район" на 2015 - 2017 годы"</t>
  </si>
  <si>
    <t>Профессиональная подготовка, переподготовка и повышение квалификации</t>
  </si>
  <si>
    <t>0705</t>
  </si>
  <si>
    <t>7951500000</t>
  </si>
  <si>
    <t>% исполнения к отчётному периоду</t>
  </si>
  <si>
    <t xml:space="preserve">Муниципальная программа "Устойчивое развитие сельских территорий Верхнекетского района до 2020 года" </t>
  </si>
  <si>
    <t>830</t>
  </si>
  <si>
    <t>Исполнение судебных актов</t>
  </si>
  <si>
    <t>7950200030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</si>
  <si>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</si>
  <si>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</si>
  <si>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360</t>
  </si>
  <si>
    <t>Иные выплаты населению</t>
  </si>
  <si>
    <t>Муниципальная программа городского поселения "Формирование современной городской среды на территории муниципального образования Белоярское городское поселение Верхнекетского района Томской области на 2018 -2022 годы"</t>
  </si>
  <si>
    <t>План на  2018 год, (тыс.руб.)</t>
  </si>
  <si>
    <t>Расходы на выплаты персоналу государственных (муниципальных) органов</t>
  </si>
  <si>
    <t>Закупка товаров, работ, услуг для  государственных (муниципальных) нужд</t>
  </si>
  <si>
    <t>7950100040</t>
  </si>
  <si>
    <t>Проведение проверки достоверности определения сметной стоимости объекта капитального строительства "Берегоукрепление р.Кеть на участке р.п.Белый Яр Верхнекетского района Томской области</t>
  </si>
  <si>
    <t>7951000010</t>
  </si>
  <si>
    <t>Обследование улично-дорожной сети населённых пунктов, выявление мест концентрации ДТП, установка на наиболее опасных участках дорожной сети дорожных знаков и нанесение дорожной разметки,обустройство искусственных неровностей</t>
  </si>
  <si>
    <t>Расходы на уплату взносов в Региональный фонд капитального ремонта за муниципальное жилье</t>
  </si>
  <si>
    <t>Исполнение решения Верхнекетского районного суда Томской области от 12.09.2017 по делу № 2-11/2017 Шаниной Н.Д.</t>
  </si>
  <si>
    <t>Муниципальная программа  "Капитальный ремонт муниципального жилищного фонда в муниципальном образовании "Верхнекетский район" на 2018 - 2021 годы"</t>
  </si>
  <si>
    <t>На приобретение строительных материалов для капитального ремонта муниципального жилищного фонда Белоярского городского поселения</t>
  </si>
  <si>
    <t>Исполнение решения Верхнекетского районного суда Томской области от 03.05.2018 по делу № 2-367/2018 Капустян З.П.</t>
  </si>
  <si>
    <t>7951100020</t>
  </si>
  <si>
    <t>Прочие мероприятия по благоустройству поселений в части эксплуатационных расходов</t>
  </si>
  <si>
    <t>Отлов безнадзорных собак</t>
  </si>
  <si>
    <t>Реализация проектов в области благоустройства муниципального образования, предложенных непосредственно населением,за счёт добровольных пожертвований физических лиц,юридических лиц и ИП</t>
  </si>
  <si>
    <t>6000500030</t>
  </si>
  <si>
    <t>Реализация проектов в области благоустройства муниципального образования, предложенных непосредственно населением,за счёт средств бюджета поселения</t>
  </si>
  <si>
    <t>6000500040</t>
  </si>
  <si>
    <t>Реализация проектов по решению вопросов местного значения, предложенных непосредственно населением Верхнекетского района</t>
  </si>
  <si>
    <t>79501S0М20</t>
  </si>
  <si>
    <t>Благоустройство дворовых территрий за счёт средств бюджета поселения</t>
  </si>
  <si>
    <t>Благоустройство дворовых территрий за счёт средств заинтересованных лиц</t>
  </si>
  <si>
    <t>8950100010</t>
  </si>
  <si>
    <t>8950100020</t>
  </si>
  <si>
    <t>2148240М20</t>
  </si>
  <si>
    <t>Софинансирование расходных обязательств по решению вопросов местного значения,возникающих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</si>
  <si>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</si>
  <si>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2100000000</t>
  </si>
  <si>
    <t>Государственная программа "Формирование комфортной городской среды Томской области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</si>
  <si>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</si>
  <si>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общественных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</si>
  <si>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</si>
  <si>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общественных территорий)</t>
  </si>
  <si>
    <t>Муниципальная программа "Формирование современной городской среды на территрии муниципального образования "Верхнекетский район" на 2018-2022 годы"</t>
  </si>
  <si>
    <t>Благоустройство дворовых территорий (софинансирование)</t>
  </si>
  <si>
    <t>Благоустройство общественных территорий (софинансирование)</t>
  </si>
  <si>
    <t>2500000000</t>
  </si>
  <si>
    <t>25180L5550</t>
  </si>
  <si>
    <t>Приобретение товаров,работ,услуг в пользу граждан в целях их социального обеспечения</t>
  </si>
  <si>
    <t>План январь-сентябрь 2018 года, (тыс.руб.)</t>
  </si>
  <si>
    <t>Исполнено на 01.10.2018 года, (тыс.руб.)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</si>
  <si>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 целевым статьям и видам расходов классификации расходов бюджетов в ведомственной структуре расходов местного бюджета за  9 месяцев 2018 года</t>
  </si>
  <si>
    <t>7950100070</t>
  </si>
  <si>
    <t>Внесение изменений в генеральный план поселений</t>
  </si>
  <si>
    <t>Обследование строительных конструкций многоквартирных домов и изготовление заключения по результатам обследования</t>
  </si>
  <si>
    <t>79502S0710</t>
  </si>
  <si>
    <t>Муниципальная программа  "Развитие комфортной социальной среды Верхнекетского района на 2016-2021 годы"</t>
  </si>
  <si>
    <t xml:space="preserve">Молодежная политика </t>
  </si>
  <si>
    <t>Межбюджетные трансферты общего характера бюджетам субъектов Российской Федерации</t>
  </si>
  <si>
    <t xml:space="preserve">Прочие межбюджетные трансферты общего характера бюджетам субъектов Российской Федерации </t>
  </si>
  <si>
    <t xml:space="preserve">Приложение 4 к постановлению Администрации  Белоярского городского поселения                                                                                                                                               от 24.10. 2018 года  № 742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</si>
</sst>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"/>
    <numFmt numFmtId="178" formatCode="?"/>
    <numFmt numFmtId="179" formatCode="[$€-2]\ ###,000_);[Red]\([$€-2]\ ###,000\)"/>
    <numFmt numFmtId="180" formatCode="0.00000"/>
    <numFmt numFmtId="181" formatCode="0.0000"/>
    <numFmt numFmtId="182" formatCode="0.000"/>
    <numFmt numFmtId="183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76" fontId="4" fillId="30" borderId="0" xfId="0" applyNumberFormat="1" applyFont="1" applyFill="1" applyAlignment="1">
      <alignment horizontal="right"/>
    </xf>
    <xf numFmtId="177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76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left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 shrinkToFit="1"/>
    </xf>
    <xf numFmtId="49" fontId="10" fillId="31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left" vertical="center" wrapText="1" shrinkToFit="1"/>
    </xf>
    <xf numFmtId="2" fontId="4" fillId="31" borderId="1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13" fillId="31" borderId="14" xfId="0" applyNumberFormat="1" applyFont="1" applyFill="1" applyBorder="1" applyAlignment="1">
      <alignment horizontal="left" vertical="center" wrapText="1" shrinkToFi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0" fillId="31" borderId="14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center" vertical="center" wrapText="1"/>
    </xf>
    <xf numFmtId="176" fontId="8" fillId="31" borderId="18" xfId="0" applyNumberFormat="1" applyFont="1" applyFill="1" applyBorder="1" applyAlignment="1">
      <alignment horizontal="right" vertical="center"/>
    </xf>
    <xf numFmtId="49" fontId="8" fillId="31" borderId="14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20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49" fontId="8" fillId="31" borderId="23" xfId="0" applyNumberFormat="1" applyFont="1" applyFill="1" applyBorder="1" applyAlignment="1">
      <alignment horizontal="center" vertical="center" wrapText="1"/>
    </xf>
    <xf numFmtId="49" fontId="4" fillId="31" borderId="24" xfId="0" applyNumberFormat="1" applyFont="1" applyFill="1" applyBorder="1" applyAlignment="1">
      <alignment horizontal="center" vertical="center" wrapText="1"/>
    </xf>
    <xf numFmtId="0" fontId="4" fillId="31" borderId="24" xfId="0" applyFont="1" applyFill="1" applyBorder="1" applyAlignment="1">
      <alignment horizontal="center"/>
    </xf>
    <xf numFmtId="0" fontId="4" fillId="31" borderId="24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5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5" xfId="0" applyNumberFormat="1" applyFont="1" applyFill="1" applyBorder="1" applyAlignment="1">
      <alignment horizontal="center" wrapText="1"/>
    </xf>
    <xf numFmtId="49" fontId="4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5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4" xfId="0" applyNumberFormat="1" applyFont="1" applyFill="1" applyBorder="1" applyAlignment="1">
      <alignment horizontal="center" wrapText="1"/>
    </xf>
    <xf numFmtId="2" fontId="4" fillId="31" borderId="26" xfId="0" applyNumberFormat="1" applyFont="1" applyFill="1" applyBorder="1" applyAlignment="1">
      <alignment horizontal="left" vertic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7" xfId="0" applyNumberFormat="1" applyFont="1" applyFill="1" applyBorder="1" applyAlignment="1">
      <alignment horizontal="left" vertical="center" wrapText="1" shrinkToFit="1"/>
    </xf>
    <xf numFmtId="49" fontId="8" fillId="31" borderId="22" xfId="0" applyNumberFormat="1" applyFont="1" applyFill="1" applyBorder="1" applyAlignment="1">
      <alignment horizontal="center" vertical="center" wrapText="1"/>
    </xf>
    <xf numFmtId="2" fontId="13" fillId="31" borderId="14" xfId="0" applyNumberFormat="1" applyFont="1" applyFill="1" applyBorder="1" applyAlignment="1">
      <alignment horizontal="left" vertical="center" wrapText="1" shrinkToFit="1"/>
    </xf>
    <xf numFmtId="0" fontId="4" fillId="31" borderId="14" xfId="0" applyFont="1" applyFill="1" applyBorder="1" applyAlignment="1">
      <alignment horizontal="left" vertical="center" wrapText="1" shrinkToFit="1"/>
    </xf>
    <xf numFmtId="49" fontId="47" fillId="31" borderId="14" xfId="0" applyNumberFormat="1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center" vertical="center" wrapText="1"/>
    </xf>
    <xf numFmtId="49" fontId="48" fillId="31" borderId="14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center" vertical="center" wrapText="1"/>
    </xf>
    <xf numFmtId="49" fontId="4" fillId="31" borderId="2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2" fontId="48" fillId="31" borderId="14" xfId="0" applyNumberFormat="1" applyFont="1" applyFill="1" applyBorder="1" applyAlignment="1">
      <alignment horizontal="left" vertical="center" wrapText="1" shrinkToFit="1"/>
    </xf>
    <xf numFmtId="0" fontId="8" fillId="30" borderId="11" xfId="0" applyFont="1" applyFill="1" applyBorder="1" applyAlignment="1">
      <alignment horizontal="left" vertical="top" wrapText="1"/>
    </xf>
    <xf numFmtId="0" fontId="4" fillId="31" borderId="14" xfId="0" applyNumberFormat="1" applyFont="1" applyFill="1" applyBorder="1" applyAlignment="1">
      <alignment horizontal="left" vertical="center" wrapText="1" shrinkToFit="1"/>
    </xf>
    <xf numFmtId="176" fontId="8" fillId="31" borderId="29" xfId="0" applyNumberFormat="1" applyFont="1" applyFill="1" applyBorder="1" applyAlignment="1">
      <alignment horizontal="right" vertical="center"/>
    </xf>
    <xf numFmtId="49" fontId="4" fillId="31" borderId="11" xfId="0" applyNumberFormat="1" applyFont="1" applyFill="1" applyBorder="1" applyAlignment="1">
      <alignment horizontal="left" vertical="center" wrapText="1" shrinkToFit="1"/>
    </xf>
    <xf numFmtId="49" fontId="4" fillId="31" borderId="30" xfId="0" applyNumberFormat="1" applyFont="1" applyFill="1" applyBorder="1" applyAlignment="1">
      <alignment horizontal="left" vertical="center" wrapText="1" shrinkToFit="1"/>
    </xf>
    <xf numFmtId="49" fontId="10" fillId="31" borderId="22" xfId="0" applyNumberFormat="1" applyFont="1" applyFill="1" applyBorder="1" applyAlignment="1">
      <alignment horizontal="center" vertical="center" wrapTex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49" fontId="48" fillId="31" borderId="28" xfId="0" applyNumberFormat="1" applyFont="1" applyFill="1" applyBorder="1" applyAlignment="1">
      <alignment horizontal="center" vertical="center" wrapText="1"/>
    </xf>
    <xf numFmtId="49" fontId="48" fillId="31" borderId="16" xfId="0" applyNumberFormat="1" applyFont="1" applyFill="1" applyBorder="1" applyAlignment="1">
      <alignment horizontal="center" vertical="center" wrapText="1"/>
    </xf>
    <xf numFmtId="49" fontId="48" fillId="31" borderId="11" xfId="0" applyNumberFormat="1" applyFont="1" applyFill="1" applyBorder="1" applyAlignment="1">
      <alignment horizontal="center" vertical="center" wrapText="1"/>
    </xf>
    <xf numFmtId="1" fontId="8" fillId="31" borderId="11" xfId="0" applyNumberFormat="1" applyFont="1" applyFill="1" applyBorder="1" applyAlignment="1">
      <alignment horizontal="center" vertical="center"/>
    </xf>
    <xf numFmtId="0" fontId="5" fillId="31" borderId="0" xfId="0" applyFont="1" applyFill="1" applyAlignment="1">
      <alignment/>
    </xf>
    <xf numFmtId="0" fontId="4" fillId="31" borderId="0" xfId="0" applyFont="1" applyFill="1" applyAlignment="1">
      <alignment/>
    </xf>
    <xf numFmtId="176" fontId="4" fillId="31" borderId="18" xfId="0" applyNumberFormat="1" applyFont="1" applyFill="1" applyBorder="1" applyAlignment="1">
      <alignment horizontal="right" vertical="center"/>
    </xf>
    <xf numFmtId="1" fontId="4" fillId="31" borderId="11" xfId="0" applyNumberFormat="1" applyFont="1" applyFill="1" applyBorder="1" applyAlignment="1">
      <alignment horizontal="center" vertical="center"/>
    </xf>
    <xf numFmtId="176" fontId="4" fillId="31" borderId="28" xfId="0" applyNumberFormat="1" applyFont="1" applyFill="1" applyBorder="1" applyAlignment="1">
      <alignment horizontal="right" vertical="center"/>
    </xf>
    <xf numFmtId="176" fontId="4" fillId="31" borderId="11" xfId="0" applyNumberFormat="1" applyFont="1" applyFill="1" applyBorder="1" applyAlignment="1">
      <alignment vertical="center"/>
    </xf>
    <xf numFmtId="176" fontId="4" fillId="31" borderId="11" xfId="0" applyNumberFormat="1" applyFont="1" applyFill="1" applyBorder="1" applyAlignment="1">
      <alignment horizontal="right" vertical="center"/>
    </xf>
    <xf numFmtId="176" fontId="10" fillId="31" borderId="11" xfId="0" applyNumberFormat="1" applyFont="1" applyFill="1" applyBorder="1" applyAlignment="1">
      <alignment horizontal="right" vertical="center"/>
    </xf>
    <xf numFmtId="176" fontId="4" fillId="31" borderId="31" xfId="0" applyNumberFormat="1" applyFont="1" applyFill="1" applyBorder="1" applyAlignment="1">
      <alignment horizontal="right" vertical="center"/>
    </xf>
    <xf numFmtId="0" fontId="8" fillId="31" borderId="0" xfId="0" applyFont="1" applyFill="1" applyAlignment="1">
      <alignment/>
    </xf>
    <xf numFmtId="1" fontId="4" fillId="31" borderId="21" xfId="0" applyNumberFormat="1" applyFont="1" applyFill="1" applyBorder="1" applyAlignment="1">
      <alignment horizontal="center" vertical="center"/>
    </xf>
    <xf numFmtId="176" fontId="8" fillId="31" borderId="11" xfId="0" applyNumberFormat="1" applyFont="1" applyFill="1" applyBorder="1" applyAlignment="1">
      <alignment horizontal="right" vertical="center"/>
    </xf>
    <xf numFmtId="49" fontId="8" fillId="31" borderId="28" xfId="0" applyNumberFormat="1" applyFont="1" applyFill="1" applyBorder="1" applyAlignment="1">
      <alignment horizontal="center" vertical="center" wrapText="1"/>
    </xf>
    <xf numFmtId="49" fontId="47" fillId="31" borderId="22" xfId="0" applyNumberFormat="1" applyFont="1" applyFill="1" applyBorder="1" applyAlignment="1">
      <alignment horizontal="center" vertical="center" wrapTex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8" fillId="31" borderId="25" xfId="0" applyNumberFormat="1" applyFont="1" applyFill="1" applyBorder="1" applyAlignment="1">
      <alignment horizontal="left" vertical="center" wrapText="1" shrinkToFit="1"/>
    </xf>
    <xf numFmtId="49" fontId="48" fillId="31" borderId="32" xfId="0" applyNumberFormat="1" applyFont="1" applyFill="1" applyBorder="1" applyAlignment="1">
      <alignment horizontal="center" vertical="center" wrapText="1"/>
    </xf>
    <xf numFmtId="49" fontId="48" fillId="31" borderId="24" xfId="0" applyNumberFormat="1" applyFont="1" applyFill="1" applyBorder="1" applyAlignment="1">
      <alignment horizontal="center" vertical="center" wrapText="1"/>
    </xf>
    <xf numFmtId="49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4" fillId="31" borderId="33" xfId="0" applyNumberFormat="1" applyFont="1" applyFill="1" applyBorder="1" applyAlignment="1">
      <alignment horizontal="center" vertical="center" wrapText="1"/>
    </xf>
    <xf numFmtId="49" fontId="8" fillId="31" borderId="34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49" fontId="4" fillId="31" borderId="32" xfId="0" applyNumberFormat="1" applyFont="1" applyFill="1" applyBorder="1" applyAlignment="1">
      <alignment horizontal="center" vertical="center" wrapText="1"/>
    </xf>
    <xf numFmtId="49" fontId="13" fillId="31" borderId="28" xfId="0" applyNumberFormat="1" applyFont="1" applyFill="1" applyBorder="1" applyAlignment="1">
      <alignment horizontal="center" vertical="center" wrapText="1"/>
    </xf>
    <xf numFmtId="49" fontId="10" fillId="31" borderId="27" xfId="0" applyNumberFormat="1" applyFont="1" applyFill="1" applyBorder="1" applyAlignment="1">
      <alignment horizontal="left" vertical="center" wrapText="1" shrinkToFit="1"/>
    </xf>
    <xf numFmtId="1" fontId="4" fillId="31" borderId="24" xfId="0" applyNumberFormat="1" applyFont="1" applyFill="1" applyBorder="1" applyAlignment="1">
      <alignment horizontal="center" vertical="center"/>
    </xf>
    <xf numFmtId="1" fontId="10" fillId="31" borderId="11" xfId="0" applyNumberFormat="1" applyFont="1" applyFill="1" applyBorder="1" applyAlignment="1">
      <alignment horizontal="center" vertical="center"/>
    </xf>
    <xf numFmtId="49" fontId="4" fillId="31" borderId="34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4" fillId="31" borderId="23" xfId="0" applyNumberFormat="1" applyFont="1" applyFill="1" applyBorder="1" applyAlignment="1">
      <alignment horizontal="center" vertical="center" wrapText="1"/>
    </xf>
    <xf numFmtId="49" fontId="4" fillId="31" borderId="35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0" fontId="4" fillId="31" borderId="27" xfId="0" applyNumberFormat="1" applyFont="1" applyFill="1" applyBorder="1" applyAlignment="1">
      <alignment horizontal="left" vertical="center" wrapText="1" shrinkToFit="1"/>
    </xf>
    <xf numFmtId="49" fontId="13" fillId="31" borderId="11" xfId="0" applyNumberFormat="1" applyFont="1" applyFill="1" applyBorder="1" applyAlignment="1">
      <alignment horizontal="center" vertical="center" wrapText="1"/>
    </xf>
    <xf numFmtId="176" fontId="48" fillId="31" borderId="11" xfId="0" applyNumberFormat="1" applyFont="1" applyFill="1" applyBorder="1" applyAlignment="1">
      <alignment horizontal="right" vertical="center"/>
    </xf>
    <xf numFmtId="176" fontId="48" fillId="31" borderId="2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 wrapText="1" shrinkToFit="1"/>
    </xf>
    <xf numFmtId="49" fontId="13" fillId="31" borderId="27" xfId="0" applyNumberFormat="1" applyFont="1" applyFill="1" applyBorder="1" applyAlignment="1">
      <alignment horizontal="left" vertical="center" wrapText="1" shrinkToFit="1"/>
    </xf>
    <xf numFmtId="49" fontId="13" fillId="31" borderId="22" xfId="0" applyNumberFormat="1" applyFont="1" applyFill="1" applyBorder="1" applyAlignment="1">
      <alignment horizontal="center" vertical="center" wrapText="1"/>
    </xf>
    <xf numFmtId="1" fontId="4" fillId="31" borderId="36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37" xfId="0" applyNumberFormat="1" applyFont="1" applyFill="1" applyBorder="1" applyAlignment="1">
      <alignment horizontal="left" vertical="center" wrapText="1" shrinkToFit="1"/>
    </xf>
    <xf numFmtId="0" fontId="4" fillId="0" borderId="27" xfId="0" applyNumberFormat="1" applyFont="1" applyFill="1" applyBorder="1" applyAlignment="1">
      <alignment horizontal="left" vertical="center" wrapText="1" shrinkToFit="1"/>
    </xf>
    <xf numFmtId="49" fontId="10" fillId="31" borderId="21" xfId="0" applyNumberFormat="1" applyFont="1" applyFill="1" applyBorder="1" applyAlignment="1">
      <alignment horizontal="center" vertical="center" wrapText="1"/>
    </xf>
    <xf numFmtId="176" fontId="4" fillId="31" borderId="38" xfId="0" applyNumberFormat="1" applyFont="1" applyFill="1" applyBorder="1" applyAlignment="1">
      <alignment horizontal="right" vertical="center"/>
    </xf>
    <xf numFmtId="176" fontId="4" fillId="31" borderId="32" xfId="0" applyNumberFormat="1" applyFont="1" applyFill="1" applyBorder="1" applyAlignment="1">
      <alignment horizontal="right" vertical="center"/>
    </xf>
    <xf numFmtId="176" fontId="4" fillId="31" borderId="24" xfId="0" applyNumberFormat="1" applyFont="1" applyFill="1" applyBorder="1" applyAlignment="1">
      <alignment horizontal="right" vertical="center"/>
    </xf>
    <xf numFmtId="176" fontId="4" fillId="31" borderId="24" xfId="0" applyNumberFormat="1" applyFont="1" applyFill="1" applyBorder="1" applyAlignment="1">
      <alignment vertical="center"/>
    </xf>
    <xf numFmtId="176" fontId="4" fillId="31" borderId="11" xfId="0" applyNumberFormat="1" applyFont="1" applyFill="1" applyBorder="1" applyAlignment="1">
      <alignment/>
    </xf>
    <xf numFmtId="176" fontId="13" fillId="31" borderId="18" xfId="0" applyNumberFormat="1" applyFont="1" applyFill="1" applyBorder="1" applyAlignment="1">
      <alignment horizontal="right" vertical="center"/>
    </xf>
    <xf numFmtId="176" fontId="4" fillId="31" borderId="11" xfId="0" applyNumberFormat="1" applyFont="1" applyFill="1" applyBorder="1" applyAlignment="1">
      <alignment horizontal="center" vertical="center"/>
    </xf>
    <xf numFmtId="176" fontId="13" fillId="31" borderId="38" xfId="0" applyNumberFormat="1" applyFont="1" applyFill="1" applyBorder="1" applyAlignment="1">
      <alignment horizontal="right" vertical="center"/>
    </xf>
    <xf numFmtId="176" fontId="13" fillId="31" borderId="11" xfId="0" applyNumberFormat="1" applyFont="1" applyFill="1" applyBorder="1" applyAlignment="1">
      <alignment horizontal="right" vertical="center"/>
    </xf>
    <xf numFmtId="176" fontId="13" fillId="31" borderId="39" xfId="0" applyNumberFormat="1" applyFont="1" applyFill="1" applyBorder="1" applyAlignment="1">
      <alignment horizontal="right" vertical="center"/>
    </xf>
    <xf numFmtId="176" fontId="48" fillId="31" borderId="18" xfId="0" applyNumberFormat="1" applyFont="1" applyFill="1" applyBorder="1" applyAlignment="1">
      <alignment horizontal="right" vertical="center"/>
    </xf>
    <xf numFmtId="176" fontId="47" fillId="31" borderId="18" xfId="0" applyNumberFormat="1" applyFont="1" applyFill="1" applyBorder="1" applyAlignment="1">
      <alignment horizontal="right" vertical="center"/>
    </xf>
    <xf numFmtId="176" fontId="48" fillId="31" borderId="38" xfId="0" applyNumberFormat="1" applyFont="1" applyFill="1" applyBorder="1" applyAlignment="1">
      <alignment horizontal="right" vertical="center"/>
    </xf>
    <xf numFmtId="176" fontId="4" fillId="31" borderId="11" xfId="0" applyNumberFormat="1" applyFont="1" applyFill="1" applyBorder="1" applyAlignment="1">
      <alignment horizontal="right"/>
    </xf>
    <xf numFmtId="176" fontId="4" fillId="31" borderId="24" xfId="0" applyNumberFormat="1" applyFont="1" applyFill="1" applyBorder="1" applyAlignment="1">
      <alignment horizontal="right"/>
    </xf>
    <xf numFmtId="176" fontId="8" fillId="31" borderId="11" xfId="0" applyNumberFormat="1" applyFont="1" applyFill="1" applyBorder="1" applyAlignment="1">
      <alignment horizontal="right"/>
    </xf>
    <xf numFmtId="176" fontId="10" fillId="31" borderId="11" xfId="0" applyNumberFormat="1" applyFont="1" applyFill="1" applyBorder="1" applyAlignment="1">
      <alignment horizontal="right"/>
    </xf>
    <xf numFmtId="177" fontId="4" fillId="31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left" vertical="center" wrapText="1" shrinkToFit="1"/>
    </xf>
    <xf numFmtId="49" fontId="15" fillId="31" borderId="15" xfId="0" applyNumberFormat="1" applyFont="1" applyFill="1" applyBorder="1" applyAlignment="1">
      <alignment horizontal="center" vertical="center" wrapText="1"/>
    </xf>
    <xf numFmtId="0" fontId="4" fillId="30" borderId="40" xfId="0" applyFont="1" applyFill="1" applyBorder="1" applyAlignment="1">
      <alignment vertical="top"/>
    </xf>
    <xf numFmtId="177" fontId="4" fillId="30" borderId="40" xfId="0" applyNumberFormat="1" applyFont="1" applyFill="1" applyBorder="1" applyAlignment="1">
      <alignment vertical="top"/>
    </xf>
    <xf numFmtId="0" fontId="4" fillId="30" borderId="11" xfId="0" applyFont="1" applyFill="1" applyBorder="1" applyAlignment="1">
      <alignment vertical="top" wrapText="1"/>
    </xf>
    <xf numFmtId="0" fontId="4" fillId="30" borderId="33" xfId="0" applyFont="1" applyFill="1" applyBorder="1" applyAlignment="1">
      <alignment vertical="top" wrapText="1"/>
    </xf>
    <xf numFmtId="0" fontId="14" fillId="31" borderId="21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left" vertical="center" wrapText="1"/>
    </xf>
    <xf numFmtId="2" fontId="4" fillId="31" borderId="21" xfId="0" applyNumberFormat="1" applyFont="1" applyFill="1" applyBorder="1" applyAlignment="1">
      <alignment horizontal="left" vertical="center" wrapTex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10" fillId="31" borderId="28" xfId="0" applyNumberFormat="1" applyFont="1" applyFill="1" applyBorder="1" applyAlignment="1">
      <alignment horizontal="center" vertical="center" wrapText="1"/>
    </xf>
    <xf numFmtId="49" fontId="4" fillId="31" borderId="41" xfId="0" applyNumberFormat="1" applyFont="1" applyFill="1" applyBorder="1" applyAlignment="1">
      <alignment horizontal="center" vertical="center" wrapText="1"/>
    </xf>
    <xf numFmtId="49" fontId="6" fillId="31" borderId="27" xfId="0" applyNumberFormat="1" applyFont="1" applyFill="1" applyBorder="1" applyAlignment="1">
      <alignment horizontal="left" vertical="center" wrapText="1" shrinkToFit="1"/>
    </xf>
    <xf numFmtId="0" fontId="10" fillId="31" borderId="21" xfId="0" applyFont="1" applyFill="1" applyBorder="1" applyAlignment="1">
      <alignment horizontal="center" vertical="center"/>
    </xf>
    <xf numFmtId="0" fontId="10" fillId="31" borderId="21" xfId="0" applyFont="1" applyFill="1" applyBorder="1" applyAlignment="1">
      <alignment/>
    </xf>
    <xf numFmtId="176" fontId="8" fillId="31" borderId="21" xfId="0" applyNumberFormat="1" applyFont="1" applyFill="1" applyBorder="1" applyAlignment="1">
      <alignment horizontal="right"/>
    </xf>
    <xf numFmtId="177" fontId="4" fillId="31" borderId="11" xfId="0" applyNumberFormat="1" applyFont="1" applyFill="1" applyBorder="1" applyAlignment="1">
      <alignment horizontal="center" vertical="center"/>
    </xf>
    <xf numFmtId="49" fontId="4" fillId="31" borderId="27" xfId="0" applyNumberFormat="1" applyFont="1" applyFill="1" applyBorder="1" applyAlignment="1">
      <alignment horizontal="left" vertical="center" wrapText="1" shrinkToFit="1"/>
    </xf>
    <xf numFmtId="177" fontId="8" fillId="31" borderId="11" xfId="0" applyNumberFormat="1" applyFont="1" applyFill="1" applyBorder="1" applyAlignment="1">
      <alignment horizontal="center" vertical="center"/>
    </xf>
    <xf numFmtId="177" fontId="4" fillId="31" borderId="24" xfId="0" applyNumberFormat="1" applyFont="1" applyFill="1" applyBorder="1" applyAlignment="1">
      <alignment horizontal="center" vertical="center"/>
    </xf>
    <xf numFmtId="177" fontId="4" fillId="31" borderId="21" xfId="0" applyNumberFormat="1" applyFont="1" applyFill="1" applyBorder="1" applyAlignment="1">
      <alignment horizontal="center" vertical="center"/>
    </xf>
    <xf numFmtId="177" fontId="10" fillId="31" borderId="11" xfId="0" applyNumberFormat="1" applyFont="1" applyFill="1" applyBorder="1" applyAlignment="1">
      <alignment horizontal="center" vertical="center"/>
    </xf>
    <xf numFmtId="49" fontId="4" fillId="31" borderId="42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7" fillId="31" borderId="21" xfId="0" applyNumberFormat="1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left" vertical="center" wrapText="1"/>
    </xf>
    <xf numFmtId="49" fontId="4" fillId="31" borderId="21" xfId="0" applyNumberFormat="1" applyFont="1" applyFill="1" applyBorder="1" applyAlignment="1">
      <alignment horizontal="left" vertical="center" wrapText="1" shrinkToFit="1"/>
    </xf>
    <xf numFmtId="2" fontId="4" fillId="31" borderId="11" xfId="0" applyNumberFormat="1" applyFont="1" applyFill="1" applyBorder="1" applyAlignment="1">
      <alignment horizontal="left" vertical="center" wrapText="1" shrinkToFit="1"/>
    </xf>
    <xf numFmtId="11" fontId="4" fillId="31" borderId="11" xfId="0" applyNumberFormat="1" applyFont="1" applyFill="1" applyBorder="1" applyAlignment="1">
      <alignment horizontal="left" vertical="center" wrapText="1" shrinkToFit="1"/>
    </xf>
    <xf numFmtId="183" fontId="4" fillId="31" borderId="14" xfId="0" applyNumberFormat="1" applyFont="1" applyFill="1" applyBorder="1" applyAlignment="1">
      <alignment horizontal="left" vertical="center" wrapText="1" shrinkToFit="1"/>
    </xf>
    <xf numFmtId="49" fontId="12" fillId="31" borderId="11" xfId="0" applyNumberFormat="1" applyFont="1" applyFill="1" applyBorder="1" applyAlignment="1">
      <alignment horizontal="center" vertical="center" wrapText="1"/>
    </xf>
    <xf numFmtId="176" fontId="10" fillId="31" borderId="18" xfId="0" applyNumberFormat="1" applyFont="1" applyFill="1" applyBorder="1" applyAlignment="1">
      <alignment horizontal="right" vertical="center"/>
    </xf>
    <xf numFmtId="1" fontId="7" fillId="31" borderId="11" xfId="0" applyNumberFormat="1" applyFont="1" applyFill="1" applyBorder="1" applyAlignment="1">
      <alignment horizontal="center" vertical="center"/>
    </xf>
    <xf numFmtId="176" fontId="10" fillId="31" borderId="31" xfId="0" applyNumberFormat="1" applyFont="1" applyFill="1" applyBorder="1" applyAlignment="1">
      <alignment horizontal="right" vertical="center"/>
    </xf>
    <xf numFmtId="176" fontId="8" fillId="31" borderId="31" xfId="0" applyNumberFormat="1" applyFont="1" applyFill="1" applyBorder="1" applyAlignment="1">
      <alignment horizontal="right" vertical="center"/>
    </xf>
    <xf numFmtId="176" fontId="7" fillId="31" borderId="18" xfId="0" applyNumberFormat="1" applyFont="1" applyFill="1" applyBorder="1" applyAlignment="1">
      <alignment horizontal="right" vertical="center"/>
    </xf>
    <xf numFmtId="176" fontId="7" fillId="31" borderId="28" xfId="0" applyNumberFormat="1" applyFont="1" applyFill="1" applyBorder="1" applyAlignment="1">
      <alignment horizontal="right" vertical="center"/>
    </xf>
    <xf numFmtId="176" fontId="10" fillId="31" borderId="28" xfId="0" applyNumberFormat="1" applyFont="1" applyFill="1" applyBorder="1" applyAlignment="1">
      <alignment horizontal="right" vertical="center"/>
    </xf>
    <xf numFmtId="1" fontId="10" fillId="31" borderId="21" xfId="0" applyNumberFormat="1" applyFont="1" applyFill="1" applyBorder="1" applyAlignment="1">
      <alignment horizontal="center" vertical="center"/>
    </xf>
    <xf numFmtId="177" fontId="10" fillId="31" borderId="21" xfId="0" applyNumberFormat="1" applyFont="1" applyFill="1" applyBorder="1" applyAlignment="1">
      <alignment horizontal="center" vertical="center"/>
    </xf>
    <xf numFmtId="177" fontId="7" fillId="31" borderId="11" xfId="0" applyNumberFormat="1" applyFont="1" applyFill="1" applyBorder="1" applyAlignment="1">
      <alignment horizontal="center" vertical="center"/>
    </xf>
    <xf numFmtId="49" fontId="13" fillId="31" borderId="24" xfId="0" applyNumberFormat="1" applyFont="1" applyFill="1" applyBorder="1" applyAlignment="1">
      <alignment horizontal="center" vertical="center" wrapText="1"/>
    </xf>
    <xf numFmtId="49" fontId="15" fillId="31" borderId="11" xfId="0" applyNumberFormat="1" applyFont="1" applyFill="1" applyBorder="1" applyAlignment="1">
      <alignment horizontal="center" vertical="center" wrapText="1"/>
    </xf>
    <xf numFmtId="49" fontId="15" fillId="31" borderId="22" xfId="0" applyNumberFormat="1" applyFont="1" applyFill="1" applyBorder="1" applyAlignment="1">
      <alignment horizontal="center" vertical="center" wrapTex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177" fontId="7" fillId="31" borderId="24" xfId="0" applyNumberFormat="1" applyFont="1" applyFill="1" applyBorder="1" applyAlignment="1">
      <alignment horizontal="center" vertical="center"/>
    </xf>
    <xf numFmtId="176" fontId="4" fillId="31" borderId="21" xfId="0" applyNumberFormat="1" applyFont="1" applyFill="1" applyBorder="1" applyAlignment="1">
      <alignment horizontal="right" vertical="center"/>
    </xf>
    <xf numFmtId="177" fontId="7" fillId="31" borderId="21" xfId="0" applyNumberFormat="1" applyFont="1" applyFill="1" applyBorder="1" applyAlignment="1">
      <alignment horizontal="center" vertical="center"/>
    </xf>
    <xf numFmtId="176" fontId="4" fillId="31" borderId="43" xfId="0" applyNumberFormat="1" applyFont="1" applyFill="1" applyBorder="1" applyAlignment="1">
      <alignment horizontal="right" vertical="center"/>
    </xf>
    <xf numFmtId="177" fontId="4" fillId="31" borderId="18" xfId="0" applyNumberFormat="1" applyFont="1" applyFill="1" applyBorder="1" applyAlignment="1">
      <alignment horizontal="right" vertical="center"/>
    </xf>
    <xf numFmtId="1" fontId="10" fillId="31" borderId="24" xfId="0" applyNumberFormat="1" applyFont="1" applyFill="1" applyBorder="1" applyAlignment="1">
      <alignment horizontal="center" vertical="center"/>
    </xf>
    <xf numFmtId="176" fontId="4" fillId="31" borderId="38" xfId="0" applyNumberFormat="1" applyFont="1" applyFill="1" applyBorder="1" applyAlignment="1">
      <alignment vertical="center"/>
    </xf>
    <xf numFmtId="176" fontId="4" fillId="31" borderId="32" xfId="0" applyNumberFormat="1" applyFont="1" applyFill="1" applyBorder="1" applyAlignment="1">
      <alignment vertical="center"/>
    </xf>
    <xf numFmtId="1" fontId="8" fillId="31" borderId="21" xfId="0" applyNumberFormat="1" applyFont="1" applyFill="1" applyBorder="1" applyAlignment="1">
      <alignment horizontal="center" vertical="center"/>
    </xf>
    <xf numFmtId="177" fontId="8" fillId="31" borderId="21" xfId="0" applyNumberFormat="1" applyFont="1" applyFill="1" applyBorder="1" applyAlignment="1">
      <alignment horizontal="center" vertical="center"/>
    </xf>
    <xf numFmtId="176" fontId="4" fillId="31" borderId="34" xfId="0" applyNumberFormat="1" applyFont="1" applyFill="1" applyBorder="1" applyAlignment="1">
      <alignment horizontal="right" vertical="center"/>
    </xf>
    <xf numFmtId="176" fontId="4" fillId="31" borderId="21" xfId="0" applyNumberFormat="1" applyFont="1" applyFill="1" applyBorder="1" applyAlignment="1">
      <alignment/>
    </xf>
    <xf numFmtId="177" fontId="10" fillId="31" borderId="24" xfId="0" applyNumberFormat="1" applyFont="1" applyFill="1" applyBorder="1" applyAlignment="1">
      <alignment horizontal="center" vertical="center"/>
    </xf>
    <xf numFmtId="176" fontId="4" fillId="31" borderId="36" xfId="0" applyNumberFormat="1" applyFont="1" applyFill="1" applyBorder="1" applyAlignment="1">
      <alignment horizontal="right" vertical="center"/>
    </xf>
    <xf numFmtId="49" fontId="4" fillId="31" borderId="15" xfId="0" applyNumberFormat="1" applyFont="1" applyFill="1" applyBorder="1" applyAlignment="1">
      <alignment horizontal="right" vertical="center" wrapText="1"/>
    </xf>
    <xf numFmtId="177" fontId="4" fillId="31" borderId="15" xfId="0" applyNumberFormat="1" applyFont="1" applyFill="1" applyBorder="1" applyAlignment="1">
      <alignment horizontal="center" vertical="center" wrapText="1"/>
    </xf>
    <xf numFmtId="177" fontId="10" fillId="31" borderId="31" xfId="0" applyNumberFormat="1" applyFont="1" applyFill="1" applyBorder="1" applyAlignment="1">
      <alignment horizontal="right" vertical="center"/>
    </xf>
    <xf numFmtId="1" fontId="7" fillId="31" borderId="24" xfId="0" applyNumberFormat="1" applyFont="1" applyFill="1" applyBorder="1" applyAlignment="1">
      <alignment horizontal="center" vertical="center"/>
    </xf>
    <xf numFmtId="176" fontId="13" fillId="31" borderId="24" xfId="0" applyNumberFormat="1" applyFont="1" applyFill="1" applyBorder="1" applyAlignment="1">
      <alignment horizontal="right" vertical="center"/>
    </xf>
    <xf numFmtId="177" fontId="4" fillId="31" borderId="11" xfId="0" applyNumberFormat="1" applyFont="1" applyFill="1" applyBorder="1" applyAlignment="1">
      <alignment horizontal="right" vertical="center"/>
    </xf>
    <xf numFmtId="176" fontId="47" fillId="31" borderId="31" xfId="0" applyNumberFormat="1" applyFont="1" applyFill="1" applyBorder="1" applyAlignment="1">
      <alignment horizontal="right" vertical="center"/>
    </xf>
    <xf numFmtId="176" fontId="48" fillId="31" borderId="18" xfId="0" applyNumberFormat="1" applyFont="1" applyFill="1" applyBorder="1" applyAlignment="1">
      <alignment horizontal="right"/>
    </xf>
    <xf numFmtId="176" fontId="4" fillId="31" borderId="18" xfId="0" applyNumberFormat="1" applyFont="1" applyFill="1" applyBorder="1" applyAlignment="1">
      <alignment horizontal="right"/>
    </xf>
    <xf numFmtId="176" fontId="4" fillId="31" borderId="28" xfId="0" applyNumberFormat="1" applyFont="1" applyFill="1" applyBorder="1" applyAlignment="1">
      <alignment horizontal="right"/>
    </xf>
    <xf numFmtId="176" fontId="4" fillId="31" borderId="11" xfId="0" applyNumberFormat="1" applyFont="1" applyFill="1" applyBorder="1" applyAlignment="1">
      <alignment/>
    </xf>
    <xf numFmtId="176" fontId="4" fillId="31" borderId="24" xfId="0" applyNumberFormat="1" applyFont="1" applyFill="1" applyBorder="1" applyAlignment="1">
      <alignment/>
    </xf>
    <xf numFmtId="176" fontId="4" fillId="31" borderId="44" xfId="0" applyNumberFormat="1" applyFont="1" applyFill="1" applyBorder="1" applyAlignment="1">
      <alignment horizontal="right"/>
    </xf>
    <xf numFmtId="176" fontId="4" fillId="31" borderId="45" xfId="0" applyNumberFormat="1" applyFont="1" applyFill="1" applyBorder="1" applyAlignment="1">
      <alignment horizontal="right" vertical="center"/>
    </xf>
    <xf numFmtId="176" fontId="4" fillId="31" borderId="39" xfId="0" applyNumberFormat="1" applyFont="1" applyFill="1" applyBorder="1" applyAlignment="1">
      <alignment horizontal="right" vertical="center"/>
    </xf>
    <xf numFmtId="176" fontId="4" fillId="31" borderId="0" xfId="0" applyNumberFormat="1" applyFont="1" applyFill="1" applyBorder="1" applyAlignment="1">
      <alignment horizontal="right" vertical="center"/>
    </xf>
    <xf numFmtId="176" fontId="8" fillId="31" borderId="39" xfId="0" applyNumberFormat="1" applyFont="1" applyFill="1" applyBorder="1" applyAlignment="1">
      <alignment horizontal="right" vertical="center"/>
    </xf>
    <xf numFmtId="177" fontId="5" fillId="31" borderId="10" xfId="0" applyNumberFormat="1" applyFont="1" applyFill="1" applyBorder="1" applyAlignment="1">
      <alignment/>
    </xf>
    <xf numFmtId="176" fontId="8" fillId="31" borderId="35" xfId="0" applyNumberFormat="1" applyFont="1" applyFill="1" applyBorder="1" applyAlignment="1">
      <alignment horizontal="right" vertical="center"/>
    </xf>
    <xf numFmtId="176" fontId="8" fillId="31" borderId="43" xfId="0" applyNumberFormat="1" applyFont="1" applyFill="1" applyBorder="1" applyAlignment="1">
      <alignment horizontal="right" vertical="center"/>
    </xf>
    <xf numFmtId="176" fontId="8" fillId="31" borderId="0" xfId="0" applyNumberFormat="1" applyFont="1" applyFill="1" applyBorder="1" applyAlignment="1">
      <alignment horizontal="right" vertical="center"/>
    </xf>
    <xf numFmtId="177" fontId="4" fillId="31" borderId="11" xfId="0" applyNumberFormat="1" applyFont="1" applyFill="1" applyBorder="1" applyAlignment="1">
      <alignment/>
    </xf>
    <xf numFmtId="176" fontId="4" fillId="31" borderId="21" xfId="0" applyNumberFormat="1" applyFont="1" applyFill="1" applyBorder="1" applyAlignment="1">
      <alignment horizontal="right"/>
    </xf>
    <xf numFmtId="176" fontId="4" fillId="31" borderId="33" xfId="0" applyNumberFormat="1" applyFont="1" applyFill="1" applyBorder="1" applyAlignment="1">
      <alignment horizontal="right"/>
    </xf>
    <xf numFmtId="0" fontId="4" fillId="31" borderId="11" xfId="0" applyFont="1" applyFill="1" applyBorder="1" applyAlignment="1">
      <alignment horizontal="right" vertical="center"/>
    </xf>
    <xf numFmtId="0" fontId="4" fillId="31" borderId="24" xfId="0" applyFont="1" applyFill="1" applyBorder="1" applyAlignment="1">
      <alignment vertical="top" wrapText="1"/>
    </xf>
    <xf numFmtId="0" fontId="4" fillId="31" borderId="2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2" fillId="30" borderId="44" xfId="0" applyFont="1" applyFill="1" applyBorder="1" applyAlignment="1">
      <alignment horizontal="center" vertic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0" borderId="33" xfId="0" applyFont="1" applyFill="1" applyBorder="1" applyAlignment="1">
      <alignment vertical="top"/>
    </xf>
    <xf numFmtId="0" fontId="4" fillId="30" borderId="40" xfId="0" applyFont="1" applyFill="1" applyBorder="1" applyAlignment="1">
      <alignment vertical="top"/>
    </xf>
    <xf numFmtId="0" fontId="7" fillId="0" borderId="0" xfId="0" applyFont="1" applyFill="1" applyAlignment="1">
      <alignment horizontal="right" wrapText="1"/>
    </xf>
    <xf numFmtId="0" fontId="4" fillId="30" borderId="24" xfId="0" applyFont="1" applyFill="1" applyBorder="1" applyAlignment="1">
      <alignment horizontal="center" vertical="top" wrapText="1"/>
    </xf>
    <xf numFmtId="0" fontId="4" fillId="30" borderId="2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zoomScalePageLayoutView="0" workbookViewId="0" topLeftCell="A1">
      <selection activeCell="C2" sqref="C2:M2"/>
    </sheetView>
  </sheetViews>
  <sheetFormatPr defaultColWidth="9.125" defaultRowHeight="12.75"/>
  <cols>
    <col min="1" max="1" width="34.625" style="6" customWidth="1"/>
    <col min="2" max="2" width="5.50390625" style="7" customWidth="1"/>
    <col min="3" max="3" width="6.375" style="7" customWidth="1"/>
    <col min="4" max="4" width="10.125" style="7" customWidth="1"/>
    <col min="5" max="5" width="4.00390625" style="7" customWidth="1"/>
    <col min="6" max="6" width="10.5039062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375" style="7" hidden="1" customWidth="1"/>
    <col min="12" max="12" width="9.375" style="7" customWidth="1"/>
    <col min="13" max="13" width="9.50390625" style="7" customWidth="1"/>
    <col min="14" max="14" width="10.375" style="7" hidden="1" customWidth="1"/>
    <col min="15" max="15" width="10.375" style="7" customWidth="1"/>
    <col min="16" max="16" width="7.375" style="7" customWidth="1"/>
    <col min="17" max="16384" width="9.125" style="7" customWidth="1"/>
  </cols>
  <sheetData>
    <row r="1" spans="4:16" ht="61.5" customHeight="1">
      <c r="D1" s="234" t="s">
        <v>374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2:13" s="4" customFormat="1" ht="8.25" customHeight="1">
      <c r="B2" s="3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2:9" s="4" customFormat="1" ht="9" customHeight="1" hidden="1">
      <c r="B3" s="3"/>
      <c r="C3" s="3"/>
      <c r="D3" s="3"/>
      <c r="F3" s="1"/>
      <c r="G3" s="5"/>
      <c r="I3" s="5"/>
    </row>
    <row r="4" spans="1:16" s="2" customFormat="1" ht="75.75" customHeight="1">
      <c r="A4" s="235" t="s">
        <v>365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0" ht="21" customHeight="1" hidden="1">
      <c r="A5" s="10"/>
      <c r="B5" s="15"/>
      <c r="C5" s="15"/>
      <c r="D5" s="11"/>
      <c r="E5" s="11"/>
      <c r="F5" s="16"/>
      <c r="J5" s="17" t="s">
        <v>34</v>
      </c>
    </row>
    <row r="6" spans="1:16" ht="27" customHeight="1">
      <c r="A6" s="232" t="s">
        <v>35</v>
      </c>
      <c r="B6" s="233" t="s">
        <v>30</v>
      </c>
      <c r="C6" s="233"/>
      <c r="D6" s="236" t="s">
        <v>6</v>
      </c>
      <c r="E6" s="237" t="s">
        <v>7</v>
      </c>
      <c r="F6" s="239" t="s">
        <v>323</v>
      </c>
      <c r="G6" s="147" t="s">
        <v>31</v>
      </c>
      <c r="H6" s="240" t="s">
        <v>31</v>
      </c>
      <c r="I6" s="241"/>
      <c r="J6" s="241"/>
      <c r="K6" s="230" t="s">
        <v>307</v>
      </c>
      <c r="L6" s="230" t="s">
        <v>363</v>
      </c>
      <c r="M6" s="230" t="s">
        <v>364</v>
      </c>
      <c r="N6" s="230" t="s">
        <v>202</v>
      </c>
      <c r="O6" s="243" t="s">
        <v>313</v>
      </c>
      <c r="P6" s="230" t="s">
        <v>203</v>
      </c>
    </row>
    <row r="7" spans="1:16" ht="45.75" customHeight="1">
      <c r="A7" s="232"/>
      <c r="B7" s="14" t="s">
        <v>36</v>
      </c>
      <c r="C7" s="14" t="s">
        <v>37</v>
      </c>
      <c r="D7" s="236"/>
      <c r="E7" s="238"/>
      <c r="F7" s="239"/>
      <c r="G7" s="148" t="s">
        <v>8</v>
      </c>
      <c r="H7" s="149" t="s">
        <v>33</v>
      </c>
      <c r="I7" s="148" t="s">
        <v>8</v>
      </c>
      <c r="J7" s="150" t="s">
        <v>47</v>
      </c>
      <c r="K7" s="231"/>
      <c r="L7" s="231"/>
      <c r="M7" s="231"/>
      <c r="N7" s="231"/>
      <c r="O7" s="244"/>
      <c r="P7" s="231"/>
    </row>
    <row r="8" spans="1:17" s="12" customFormat="1" ht="21" customHeight="1">
      <c r="A8" s="18" t="s">
        <v>9</v>
      </c>
      <c r="B8" s="19"/>
      <c r="C8" s="19"/>
      <c r="D8" s="19"/>
      <c r="E8" s="19"/>
      <c r="F8" s="71">
        <f aca="true" t="shared" si="0" ref="F8:M8">F9+F394</f>
        <v>52211.50000000001</v>
      </c>
      <c r="G8" s="71">
        <f t="shared" si="0"/>
        <v>15265.5</v>
      </c>
      <c r="H8" s="71">
        <f t="shared" si="0"/>
        <v>15286.199999999999</v>
      </c>
      <c r="I8" s="71">
        <f t="shared" si="0"/>
        <v>15265.5</v>
      </c>
      <c r="J8" s="71">
        <f t="shared" si="0"/>
        <v>15564.8</v>
      </c>
      <c r="K8" s="71">
        <f t="shared" si="0"/>
        <v>48862.600000000006</v>
      </c>
      <c r="L8" s="71">
        <f t="shared" si="0"/>
        <v>44696.600000000006</v>
      </c>
      <c r="M8" s="71">
        <f t="shared" si="0"/>
        <v>41046.200000000004</v>
      </c>
      <c r="N8" s="80">
        <f>M8/K8*100</f>
        <v>84.0033072329348</v>
      </c>
      <c r="O8" s="163">
        <f>M8/L8*100</f>
        <v>91.83293583852016</v>
      </c>
      <c r="P8" s="163">
        <f>M8/F8*100</f>
        <v>78.61524759870909</v>
      </c>
      <c r="Q8" s="81"/>
    </row>
    <row r="9" spans="1:17" ht="36" customHeight="1">
      <c r="A9" s="24" t="s">
        <v>48</v>
      </c>
      <c r="B9" s="21" t="s">
        <v>49</v>
      </c>
      <c r="C9" s="21" t="s">
        <v>24</v>
      </c>
      <c r="D9" s="21" t="s">
        <v>24</v>
      </c>
      <c r="E9" s="21" t="s">
        <v>24</v>
      </c>
      <c r="F9" s="35">
        <f aca="true" t="shared" si="1" ref="F9:M9">F10+F49+F104+F297+F312+F346+F362</f>
        <v>52211.50000000001</v>
      </c>
      <c r="G9" s="35">
        <f t="shared" si="1"/>
        <v>15265.5</v>
      </c>
      <c r="H9" s="35">
        <f t="shared" si="1"/>
        <v>15286.199999999999</v>
      </c>
      <c r="I9" s="35">
        <f t="shared" si="1"/>
        <v>15265.5</v>
      </c>
      <c r="J9" s="35">
        <f t="shared" si="1"/>
        <v>15564.8</v>
      </c>
      <c r="K9" s="35">
        <f t="shared" si="1"/>
        <v>48543.8</v>
      </c>
      <c r="L9" s="35">
        <f t="shared" si="1"/>
        <v>44696.600000000006</v>
      </c>
      <c r="M9" s="35">
        <f t="shared" si="1"/>
        <v>41046.200000000004</v>
      </c>
      <c r="N9" s="80">
        <f aca="true" t="shared" si="2" ref="N9:N114">M9/K9*100</f>
        <v>84.5549792146474</v>
      </c>
      <c r="O9" s="163">
        <f aca="true" t="shared" si="3" ref="O9:O81">M9/L9*100</f>
        <v>91.83293583852016</v>
      </c>
      <c r="P9" s="163">
        <f aca="true" t="shared" si="4" ref="P9:P114">M9/F9*100</f>
        <v>78.61524759870909</v>
      </c>
      <c r="Q9" s="82"/>
    </row>
    <row r="10" spans="1:17" ht="13.5">
      <c r="A10" s="20" t="s">
        <v>38</v>
      </c>
      <c r="B10" s="34" t="s">
        <v>49</v>
      </c>
      <c r="C10" s="34" t="s">
        <v>39</v>
      </c>
      <c r="D10" s="34"/>
      <c r="E10" s="34" t="s">
        <v>24</v>
      </c>
      <c r="F10" s="35">
        <f>F11+F27+F22</f>
        <v>10332.5</v>
      </c>
      <c r="G10" s="35">
        <f aca="true" t="shared" si="5" ref="G10:M10">G11+G27+G22</f>
        <v>6254.599999999999</v>
      </c>
      <c r="H10" s="35">
        <f t="shared" si="5"/>
        <v>6254.599999999999</v>
      </c>
      <c r="I10" s="35">
        <f t="shared" si="5"/>
        <v>6254.599999999999</v>
      </c>
      <c r="J10" s="35">
        <f t="shared" si="5"/>
        <v>6272.599999999999</v>
      </c>
      <c r="K10" s="35">
        <f t="shared" si="5"/>
        <v>7033.200000000001</v>
      </c>
      <c r="L10" s="35">
        <f t="shared" si="5"/>
        <v>8074.3</v>
      </c>
      <c r="M10" s="35">
        <f t="shared" si="5"/>
        <v>7822.000000000001</v>
      </c>
      <c r="N10" s="80">
        <f t="shared" si="2"/>
        <v>111.2153784905875</v>
      </c>
      <c r="O10" s="163">
        <f t="shared" si="3"/>
        <v>96.87527092131828</v>
      </c>
      <c r="P10" s="163">
        <f t="shared" si="4"/>
        <v>75.70287926445683</v>
      </c>
      <c r="Q10" s="82"/>
    </row>
    <row r="11" spans="1:17" ht="66.75" customHeight="1">
      <c r="A11" s="30" t="s">
        <v>43</v>
      </c>
      <c r="B11" s="23" t="s">
        <v>49</v>
      </c>
      <c r="C11" s="23" t="s">
        <v>44</v>
      </c>
      <c r="D11" s="23" t="s">
        <v>24</v>
      </c>
      <c r="E11" s="23" t="s">
        <v>24</v>
      </c>
      <c r="F11" s="176">
        <f>F12</f>
        <v>8448.699999999999</v>
      </c>
      <c r="G11" s="176">
        <f aca="true" t="shared" si="6" ref="G11:L11">G12</f>
        <v>6130.4</v>
      </c>
      <c r="H11" s="176">
        <f t="shared" si="6"/>
        <v>6130.4</v>
      </c>
      <c r="I11" s="176">
        <f t="shared" si="6"/>
        <v>6130.4</v>
      </c>
      <c r="J11" s="176">
        <f t="shared" si="6"/>
        <v>6148.4</v>
      </c>
      <c r="K11" s="176">
        <f t="shared" si="6"/>
        <v>5758.1</v>
      </c>
      <c r="L11" s="176">
        <f t="shared" si="6"/>
        <v>6558</v>
      </c>
      <c r="M11" s="176">
        <f aca="true" t="shared" si="7" ref="G11:M12">M12</f>
        <v>6450.100000000001</v>
      </c>
      <c r="N11" s="80">
        <f t="shared" si="2"/>
        <v>112.01785311126935</v>
      </c>
      <c r="O11" s="163">
        <f t="shared" si="3"/>
        <v>98.35468130527602</v>
      </c>
      <c r="P11" s="163">
        <f t="shared" si="4"/>
        <v>76.34428965402964</v>
      </c>
      <c r="Q11" s="82"/>
    </row>
    <row r="12" spans="1:17" ht="43.5" customHeight="1">
      <c r="A12" s="25" t="s">
        <v>131</v>
      </c>
      <c r="B12" s="27" t="s">
        <v>49</v>
      </c>
      <c r="C12" s="27" t="s">
        <v>44</v>
      </c>
      <c r="D12" s="27" t="s">
        <v>78</v>
      </c>
      <c r="E12" s="27"/>
      <c r="F12" s="83">
        <f>F13</f>
        <v>8448.699999999999</v>
      </c>
      <c r="G12" s="83">
        <f t="shared" si="7"/>
        <v>6130.4</v>
      </c>
      <c r="H12" s="83">
        <f t="shared" si="7"/>
        <v>6130.4</v>
      </c>
      <c r="I12" s="83">
        <f t="shared" si="7"/>
        <v>6130.4</v>
      </c>
      <c r="J12" s="83">
        <f t="shared" si="7"/>
        <v>6148.4</v>
      </c>
      <c r="K12" s="83">
        <f t="shared" si="7"/>
        <v>5758.1</v>
      </c>
      <c r="L12" s="83">
        <f t="shared" si="7"/>
        <v>6558</v>
      </c>
      <c r="M12" s="83">
        <f t="shared" si="7"/>
        <v>6450.100000000001</v>
      </c>
      <c r="N12" s="84">
        <f t="shared" si="2"/>
        <v>112.01785311126935</v>
      </c>
      <c r="O12" s="185">
        <f t="shared" si="3"/>
        <v>98.35468130527602</v>
      </c>
      <c r="P12" s="161">
        <f t="shared" si="4"/>
        <v>76.34428965402964</v>
      </c>
      <c r="Q12" s="82"/>
    </row>
    <row r="13" spans="1:17" ht="27" customHeight="1">
      <c r="A13" s="25" t="s">
        <v>130</v>
      </c>
      <c r="B13" s="27" t="s">
        <v>49</v>
      </c>
      <c r="C13" s="27" t="s">
        <v>44</v>
      </c>
      <c r="D13" s="27" t="s">
        <v>79</v>
      </c>
      <c r="E13" s="27"/>
      <c r="F13" s="83">
        <f>F14+F16+F20+F18</f>
        <v>8448.699999999999</v>
      </c>
      <c r="G13" s="83">
        <f aca="true" t="shared" si="8" ref="G13:M13">G14+G16+G20+G18</f>
        <v>6130.4</v>
      </c>
      <c r="H13" s="83">
        <f t="shared" si="8"/>
        <v>6130.4</v>
      </c>
      <c r="I13" s="83">
        <f t="shared" si="8"/>
        <v>6130.4</v>
      </c>
      <c r="J13" s="83">
        <f t="shared" si="8"/>
        <v>6148.4</v>
      </c>
      <c r="K13" s="83">
        <f t="shared" si="8"/>
        <v>5758.1</v>
      </c>
      <c r="L13" s="83">
        <f t="shared" si="8"/>
        <v>6558</v>
      </c>
      <c r="M13" s="83">
        <f t="shared" si="8"/>
        <v>6450.100000000001</v>
      </c>
      <c r="N13" s="84">
        <f t="shared" si="2"/>
        <v>112.01785311126935</v>
      </c>
      <c r="O13" s="185">
        <f t="shared" si="3"/>
        <v>98.35468130527602</v>
      </c>
      <c r="P13" s="161">
        <f t="shared" si="4"/>
        <v>76.34428965402964</v>
      </c>
      <c r="Q13" s="82"/>
    </row>
    <row r="14" spans="1:17" ht="81" customHeight="1">
      <c r="A14" s="25" t="s">
        <v>80</v>
      </c>
      <c r="B14" s="27" t="s">
        <v>49</v>
      </c>
      <c r="C14" s="27" t="s">
        <v>44</v>
      </c>
      <c r="D14" s="27" t="s">
        <v>182</v>
      </c>
      <c r="E14" s="27" t="s">
        <v>81</v>
      </c>
      <c r="F14" s="83">
        <f>F15</f>
        <v>6829</v>
      </c>
      <c r="G14" s="83">
        <f aca="true" t="shared" si="9" ref="G14:M14">G15</f>
        <v>5950.4</v>
      </c>
      <c r="H14" s="83">
        <f t="shared" si="9"/>
        <v>5950.4</v>
      </c>
      <c r="I14" s="83">
        <f t="shared" si="9"/>
        <v>5950.4</v>
      </c>
      <c r="J14" s="83">
        <f t="shared" si="9"/>
        <v>5950.4</v>
      </c>
      <c r="K14" s="83">
        <f t="shared" si="9"/>
        <v>4846</v>
      </c>
      <c r="L14" s="83">
        <f t="shared" si="9"/>
        <v>5190.9</v>
      </c>
      <c r="M14" s="83">
        <f t="shared" si="9"/>
        <v>5164.8</v>
      </c>
      <c r="N14" s="84">
        <f t="shared" si="2"/>
        <v>106.57862154354108</v>
      </c>
      <c r="O14" s="185">
        <f t="shared" si="3"/>
        <v>99.49719701785818</v>
      </c>
      <c r="P14" s="161">
        <f t="shared" si="4"/>
        <v>75.63039976570508</v>
      </c>
      <c r="Q14" s="82"/>
    </row>
    <row r="15" spans="1:17" ht="39">
      <c r="A15" s="25" t="s">
        <v>324</v>
      </c>
      <c r="B15" s="27" t="s">
        <v>49</v>
      </c>
      <c r="C15" s="27" t="s">
        <v>44</v>
      </c>
      <c r="D15" s="27" t="s">
        <v>182</v>
      </c>
      <c r="E15" s="27" t="s">
        <v>83</v>
      </c>
      <c r="F15" s="83">
        <v>6829</v>
      </c>
      <c r="G15" s="83">
        <v>5950.4</v>
      </c>
      <c r="H15" s="83">
        <v>5950.4</v>
      </c>
      <c r="I15" s="83">
        <v>5950.4</v>
      </c>
      <c r="J15" s="85">
        <v>5950.4</v>
      </c>
      <c r="K15" s="86">
        <v>4846</v>
      </c>
      <c r="L15" s="86">
        <v>5190.9</v>
      </c>
      <c r="M15" s="86">
        <v>5164.8</v>
      </c>
      <c r="N15" s="84">
        <f t="shared" si="2"/>
        <v>106.57862154354108</v>
      </c>
      <c r="O15" s="185">
        <f t="shared" si="3"/>
        <v>99.49719701785818</v>
      </c>
      <c r="P15" s="161">
        <f t="shared" si="4"/>
        <v>75.63039976570508</v>
      </c>
      <c r="Q15" s="82"/>
    </row>
    <row r="16" spans="1:17" ht="38.25" customHeight="1">
      <c r="A16" s="53" t="s">
        <v>325</v>
      </c>
      <c r="B16" s="31" t="s">
        <v>49</v>
      </c>
      <c r="C16" s="31" t="s">
        <v>44</v>
      </c>
      <c r="D16" s="31" t="s">
        <v>182</v>
      </c>
      <c r="E16" s="31" t="s">
        <v>84</v>
      </c>
      <c r="F16" s="127">
        <f>F17</f>
        <v>1483.8</v>
      </c>
      <c r="G16" s="127">
        <f aca="true" t="shared" si="10" ref="G16:M16">G17</f>
        <v>180</v>
      </c>
      <c r="H16" s="127">
        <f t="shared" si="10"/>
        <v>180</v>
      </c>
      <c r="I16" s="127">
        <f t="shared" si="10"/>
        <v>180</v>
      </c>
      <c r="J16" s="127">
        <f t="shared" si="10"/>
        <v>198</v>
      </c>
      <c r="K16" s="127">
        <f t="shared" si="10"/>
        <v>911.3</v>
      </c>
      <c r="L16" s="127">
        <f t="shared" si="10"/>
        <v>1231.2</v>
      </c>
      <c r="M16" s="127">
        <f t="shared" si="10"/>
        <v>1149.9</v>
      </c>
      <c r="N16" s="108">
        <f t="shared" si="2"/>
        <v>126.18237682431692</v>
      </c>
      <c r="O16" s="191">
        <f t="shared" si="3"/>
        <v>93.39668615984405</v>
      </c>
      <c r="P16" s="164">
        <f t="shared" si="4"/>
        <v>77.4969672462596</v>
      </c>
      <c r="Q16" s="82"/>
    </row>
    <row r="17" spans="1:17" ht="41.25" customHeight="1">
      <c r="A17" s="72" t="s">
        <v>87</v>
      </c>
      <c r="B17" s="32" t="s">
        <v>49</v>
      </c>
      <c r="C17" s="32" t="s">
        <v>44</v>
      </c>
      <c r="D17" s="32" t="s">
        <v>182</v>
      </c>
      <c r="E17" s="32" t="s">
        <v>85</v>
      </c>
      <c r="F17" s="87">
        <v>1483.8</v>
      </c>
      <c r="G17" s="87">
        <v>180</v>
      </c>
      <c r="H17" s="87">
        <v>180</v>
      </c>
      <c r="I17" s="87">
        <v>180</v>
      </c>
      <c r="J17" s="87">
        <v>198</v>
      </c>
      <c r="K17" s="87">
        <v>911.3</v>
      </c>
      <c r="L17" s="87">
        <v>1231.2</v>
      </c>
      <c r="M17" s="86">
        <v>1149.9</v>
      </c>
      <c r="N17" s="84">
        <f t="shared" si="2"/>
        <v>126.18237682431692</v>
      </c>
      <c r="O17" s="185">
        <f t="shared" si="3"/>
        <v>93.39668615984405</v>
      </c>
      <c r="P17" s="161">
        <f t="shared" si="4"/>
        <v>77.4969672462596</v>
      </c>
      <c r="Q17" s="82"/>
    </row>
    <row r="18" spans="1:17" ht="41.25" customHeight="1">
      <c r="A18" s="68" t="s">
        <v>184</v>
      </c>
      <c r="B18" s="32" t="s">
        <v>49</v>
      </c>
      <c r="C18" s="32" t="s">
        <v>44</v>
      </c>
      <c r="D18" s="32" t="s">
        <v>182</v>
      </c>
      <c r="E18" s="32" t="s">
        <v>188</v>
      </c>
      <c r="F18" s="87">
        <f>F19</f>
        <v>133.8</v>
      </c>
      <c r="G18" s="87">
        <f aca="true" t="shared" si="11" ref="G18:M18">G19</f>
        <v>0</v>
      </c>
      <c r="H18" s="87">
        <f t="shared" si="11"/>
        <v>0</v>
      </c>
      <c r="I18" s="87">
        <f t="shared" si="11"/>
        <v>0</v>
      </c>
      <c r="J18" s="87">
        <f t="shared" si="11"/>
        <v>0</v>
      </c>
      <c r="K18" s="87">
        <f t="shared" si="11"/>
        <v>0</v>
      </c>
      <c r="L18" s="87">
        <f t="shared" si="11"/>
        <v>133.8</v>
      </c>
      <c r="M18" s="87">
        <f t="shared" si="11"/>
        <v>133.8</v>
      </c>
      <c r="N18" s="84"/>
      <c r="O18" s="185">
        <f t="shared" si="3"/>
        <v>100</v>
      </c>
      <c r="P18" s="161">
        <f t="shared" si="4"/>
        <v>100</v>
      </c>
      <c r="Q18" s="82"/>
    </row>
    <row r="19" spans="1:17" ht="41.25" customHeight="1">
      <c r="A19" s="22" t="s">
        <v>183</v>
      </c>
      <c r="B19" s="32" t="s">
        <v>49</v>
      </c>
      <c r="C19" s="32" t="s">
        <v>44</v>
      </c>
      <c r="D19" s="32" t="s">
        <v>182</v>
      </c>
      <c r="E19" s="32" t="s">
        <v>186</v>
      </c>
      <c r="F19" s="87">
        <v>133.8</v>
      </c>
      <c r="G19" s="87"/>
      <c r="H19" s="87"/>
      <c r="I19" s="87"/>
      <c r="J19" s="87"/>
      <c r="K19" s="87"/>
      <c r="L19" s="87">
        <v>133.8</v>
      </c>
      <c r="M19" s="86">
        <v>133.8</v>
      </c>
      <c r="N19" s="84"/>
      <c r="O19" s="185">
        <f t="shared" si="3"/>
        <v>100</v>
      </c>
      <c r="P19" s="161">
        <f t="shared" si="4"/>
        <v>100</v>
      </c>
      <c r="Q19" s="82"/>
    </row>
    <row r="20" spans="1:17" ht="26.25">
      <c r="A20" s="151" t="s">
        <v>93</v>
      </c>
      <c r="B20" s="41" t="s">
        <v>49</v>
      </c>
      <c r="C20" s="41" t="s">
        <v>44</v>
      </c>
      <c r="D20" s="41" t="s">
        <v>182</v>
      </c>
      <c r="E20" s="110" t="s">
        <v>90</v>
      </c>
      <c r="F20" s="192">
        <f>F21</f>
        <v>2.1</v>
      </c>
      <c r="G20" s="192">
        <f aca="true" t="shared" si="12" ref="G20:L20">G21</f>
        <v>0</v>
      </c>
      <c r="H20" s="192">
        <f t="shared" si="12"/>
        <v>0</v>
      </c>
      <c r="I20" s="192">
        <f t="shared" si="12"/>
        <v>0</v>
      </c>
      <c r="J20" s="192">
        <f t="shared" si="12"/>
        <v>0</v>
      </c>
      <c r="K20" s="192">
        <f t="shared" si="12"/>
        <v>0.8</v>
      </c>
      <c r="L20" s="192">
        <f t="shared" si="12"/>
        <v>2.1</v>
      </c>
      <c r="M20" s="192">
        <f>M21</f>
        <v>1.6</v>
      </c>
      <c r="N20" s="91">
        <f t="shared" si="2"/>
        <v>200</v>
      </c>
      <c r="O20" s="193">
        <f t="shared" si="3"/>
        <v>76.19047619047619</v>
      </c>
      <c r="P20" s="165">
        <f t="shared" si="4"/>
        <v>76.19047619047619</v>
      </c>
      <c r="Q20" s="82"/>
    </row>
    <row r="21" spans="1:17" ht="26.25">
      <c r="A21" s="57" t="s">
        <v>92</v>
      </c>
      <c r="B21" s="27" t="s">
        <v>49</v>
      </c>
      <c r="C21" s="27" t="s">
        <v>44</v>
      </c>
      <c r="D21" s="27" t="s">
        <v>182</v>
      </c>
      <c r="E21" s="66" t="s">
        <v>91</v>
      </c>
      <c r="F21" s="87">
        <v>2.1</v>
      </c>
      <c r="G21" s="87"/>
      <c r="H21" s="87"/>
      <c r="I21" s="87"/>
      <c r="J21" s="87"/>
      <c r="K21" s="87">
        <v>0.8</v>
      </c>
      <c r="L21" s="87">
        <v>2.1</v>
      </c>
      <c r="M21" s="131">
        <v>1.6</v>
      </c>
      <c r="N21" s="84">
        <f t="shared" si="2"/>
        <v>200</v>
      </c>
      <c r="O21" s="185">
        <f t="shared" si="3"/>
        <v>76.19047619047619</v>
      </c>
      <c r="P21" s="161">
        <f t="shared" si="4"/>
        <v>76.19047619047619</v>
      </c>
      <c r="Q21" s="82"/>
    </row>
    <row r="22" spans="1:17" ht="48.75" customHeight="1">
      <c r="A22" s="30" t="s">
        <v>88</v>
      </c>
      <c r="B22" s="23" t="s">
        <v>49</v>
      </c>
      <c r="C22" s="23" t="s">
        <v>89</v>
      </c>
      <c r="D22" s="27"/>
      <c r="E22" s="27"/>
      <c r="F22" s="178">
        <f>F23</f>
        <v>1113.7</v>
      </c>
      <c r="G22" s="178">
        <f aca="true" t="shared" si="13" ref="G22:L22">G23</f>
        <v>0</v>
      </c>
      <c r="H22" s="178">
        <f t="shared" si="13"/>
        <v>0</v>
      </c>
      <c r="I22" s="178">
        <f t="shared" si="13"/>
        <v>0</v>
      </c>
      <c r="J22" s="178">
        <f t="shared" si="13"/>
        <v>0</v>
      </c>
      <c r="K22" s="178">
        <f t="shared" si="13"/>
        <v>837</v>
      </c>
      <c r="L22" s="178">
        <f t="shared" si="13"/>
        <v>850.7</v>
      </c>
      <c r="M22" s="178">
        <f aca="true" t="shared" si="14" ref="G22:M25">M23</f>
        <v>850.7</v>
      </c>
      <c r="N22" s="80">
        <f t="shared" si="2"/>
        <v>101.636798088411</v>
      </c>
      <c r="O22" s="163">
        <f t="shared" si="3"/>
        <v>100</v>
      </c>
      <c r="P22" s="163">
        <f t="shared" si="4"/>
        <v>76.3850228966508</v>
      </c>
      <c r="Q22" s="82"/>
    </row>
    <row r="23" spans="1:17" ht="39.75" customHeight="1">
      <c r="A23" s="25" t="s">
        <v>131</v>
      </c>
      <c r="B23" s="27" t="s">
        <v>49</v>
      </c>
      <c r="C23" s="27" t="s">
        <v>89</v>
      </c>
      <c r="D23" s="27" t="s">
        <v>78</v>
      </c>
      <c r="E23" s="27"/>
      <c r="F23" s="83">
        <f>F24</f>
        <v>1113.7</v>
      </c>
      <c r="G23" s="83">
        <f t="shared" si="14"/>
        <v>0</v>
      </c>
      <c r="H23" s="83">
        <f t="shared" si="14"/>
        <v>0</v>
      </c>
      <c r="I23" s="83">
        <f t="shared" si="14"/>
        <v>0</v>
      </c>
      <c r="J23" s="83">
        <f t="shared" si="14"/>
        <v>0</v>
      </c>
      <c r="K23" s="83">
        <f t="shared" si="14"/>
        <v>837</v>
      </c>
      <c r="L23" s="83">
        <f t="shared" si="14"/>
        <v>850.7</v>
      </c>
      <c r="M23" s="83">
        <f t="shared" si="14"/>
        <v>850.7</v>
      </c>
      <c r="N23" s="84">
        <f t="shared" si="2"/>
        <v>101.636798088411</v>
      </c>
      <c r="O23" s="185">
        <f t="shared" si="3"/>
        <v>100</v>
      </c>
      <c r="P23" s="161">
        <f t="shared" si="4"/>
        <v>76.3850228966508</v>
      </c>
      <c r="Q23" s="82"/>
    </row>
    <row r="24" spans="1:17" ht="15" customHeight="1">
      <c r="A24" s="25" t="s">
        <v>130</v>
      </c>
      <c r="B24" s="27" t="s">
        <v>49</v>
      </c>
      <c r="C24" s="27" t="s">
        <v>89</v>
      </c>
      <c r="D24" s="27" t="s">
        <v>79</v>
      </c>
      <c r="E24" s="27"/>
      <c r="F24" s="83">
        <f>F25</f>
        <v>1113.7</v>
      </c>
      <c r="G24" s="83">
        <f t="shared" si="14"/>
        <v>0</v>
      </c>
      <c r="H24" s="83">
        <f t="shared" si="14"/>
        <v>0</v>
      </c>
      <c r="I24" s="83">
        <f t="shared" si="14"/>
        <v>0</v>
      </c>
      <c r="J24" s="83">
        <f t="shared" si="14"/>
        <v>0</v>
      </c>
      <c r="K24" s="83">
        <f t="shared" si="14"/>
        <v>837</v>
      </c>
      <c r="L24" s="83">
        <f t="shared" si="14"/>
        <v>850.7</v>
      </c>
      <c r="M24" s="83">
        <f t="shared" si="14"/>
        <v>850.7</v>
      </c>
      <c r="N24" s="84">
        <f t="shared" si="2"/>
        <v>101.636798088411</v>
      </c>
      <c r="O24" s="185">
        <f t="shared" si="3"/>
        <v>100</v>
      </c>
      <c r="P24" s="161">
        <f t="shared" si="4"/>
        <v>76.3850228966508</v>
      </c>
      <c r="Q24" s="82"/>
    </row>
    <row r="25" spans="1:17" ht="78.75" customHeight="1">
      <c r="A25" s="25" t="s">
        <v>80</v>
      </c>
      <c r="B25" s="27" t="s">
        <v>49</v>
      </c>
      <c r="C25" s="27" t="s">
        <v>89</v>
      </c>
      <c r="D25" s="27" t="s">
        <v>182</v>
      </c>
      <c r="E25" s="27" t="s">
        <v>81</v>
      </c>
      <c r="F25" s="83">
        <f>F26</f>
        <v>1113.7</v>
      </c>
      <c r="G25" s="83">
        <f t="shared" si="14"/>
        <v>0</v>
      </c>
      <c r="H25" s="83">
        <f t="shared" si="14"/>
        <v>0</v>
      </c>
      <c r="I25" s="83">
        <f t="shared" si="14"/>
        <v>0</v>
      </c>
      <c r="J25" s="83">
        <f t="shared" si="14"/>
        <v>0</v>
      </c>
      <c r="K25" s="83">
        <f t="shared" si="14"/>
        <v>837</v>
      </c>
      <c r="L25" s="83">
        <f t="shared" si="14"/>
        <v>850.7</v>
      </c>
      <c r="M25" s="83">
        <f t="shared" si="14"/>
        <v>850.7</v>
      </c>
      <c r="N25" s="84">
        <f t="shared" si="2"/>
        <v>101.636798088411</v>
      </c>
      <c r="O25" s="185">
        <f t="shared" si="3"/>
        <v>100</v>
      </c>
      <c r="P25" s="161">
        <f t="shared" si="4"/>
        <v>76.3850228966508</v>
      </c>
      <c r="Q25" s="82"/>
    </row>
    <row r="26" spans="1:17" ht="28.5" customHeight="1">
      <c r="A26" s="25" t="s">
        <v>324</v>
      </c>
      <c r="B26" s="27" t="s">
        <v>49</v>
      </c>
      <c r="C26" s="31" t="s">
        <v>89</v>
      </c>
      <c r="D26" s="31" t="s">
        <v>182</v>
      </c>
      <c r="E26" s="31" t="s">
        <v>83</v>
      </c>
      <c r="F26" s="127">
        <v>1113.7</v>
      </c>
      <c r="G26" s="127"/>
      <c r="H26" s="127"/>
      <c r="I26" s="127"/>
      <c r="J26" s="128"/>
      <c r="K26" s="127">
        <v>837</v>
      </c>
      <c r="L26" s="194">
        <v>850.7</v>
      </c>
      <c r="M26" s="130">
        <v>850.7</v>
      </c>
      <c r="N26" s="84">
        <f t="shared" si="2"/>
        <v>101.636798088411</v>
      </c>
      <c r="O26" s="185">
        <f t="shared" si="3"/>
        <v>100</v>
      </c>
      <c r="P26" s="161">
        <f t="shared" si="4"/>
        <v>76.3850228966508</v>
      </c>
      <c r="Q26" s="82"/>
    </row>
    <row r="27" spans="1:17" ht="26.25">
      <c r="A27" s="30" t="s">
        <v>45</v>
      </c>
      <c r="B27" s="155" t="s">
        <v>49</v>
      </c>
      <c r="C27" s="76" t="s">
        <v>46</v>
      </c>
      <c r="D27" s="76"/>
      <c r="E27" s="76"/>
      <c r="F27" s="88">
        <f>F31+F28</f>
        <v>770.1000000000001</v>
      </c>
      <c r="G27" s="88">
        <f aca="true" t="shared" si="15" ref="G27:L27">G31+G28</f>
        <v>124.2</v>
      </c>
      <c r="H27" s="88">
        <f t="shared" si="15"/>
        <v>124.2</v>
      </c>
      <c r="I27" s="88">
        <f t="shared" si="15"/>
        <v>124.2</v>
      </c>
      <c r="J27" s="88">
        <f t="shared" si="15"/>
        <v>124.2</v>
      </c>
      <c r="K27" s="88">
        <f t="shared" si="15"/>
        <v>438.09999999999997</v>
      </c>
      <c r="L27" s="88">
        <f t="shared" si="15"/>
        <v>665.5999999999999</v>
      </c>
      <c r="M27" s="88">
        <f>M31+M28</f>
        <v>521.2</v>
      </c>
      <c r="N27" s="80">
        <f t="shared" si="2"/>
        <v>118.96827208399911</v>
      </c>
      <c r="O27" s="163">
        <f t="shared" si="3"/>
        <v>78.30528846153848</v>
      </c>
      <c r="P27" s="163">
        <f t="shared" si="4"/>
        <v>67.67952213998181</v>
      </c>
      <c r="Q27" s="82"/>
    </row>
    <row r="28" spans="1:17" ht="63.75" customHeight="1" hidden="1">
      <c r="A28" s="67" t="s">
        <v>187</v>
      </c>
      <c r="B28" s="155" t="s">
        <v>49</v>
      </c>
      <c r="C28" s="76" t="s">
        <v>46</v>
      </c>
      <c r="D28" s="32" t="s">
        <v>185</v>
      </c>
      <c r="E28" s="76"/>
      <c r="F28" s="87">
        <f>F29</f>
        <v>0</v>
      </c>
      <c r="G28" s="87">
        <f aca="true" t="shared" si="16" ref="G28:M29">G29</f>
        <v>0</v>
      </c>
      <c r="H28" s="87">
        <f t="shared" si="16"/>
        <v>0</v>
      </c>
      <c r="I28" s="87">
        <f t="shared" si="16"/>
        <v>0</v>
      </c>
      <c r="J28" s="87">
        <f t="shared" si="16"/>
        <v>0</v>
      </c>
      <c r="K28" s="87">
        <f t="shared" si="16"/>
        <v>0</v>
      </c>
      <c r="L28" s="87"/>
      <c r="M28" s="87">
        <f t="shared" si="16"/>
        <v>0</v>
      </c>
      <c r="N28" s="84" t="e">
        <f t="shared" si="2"/>
        <v>#DIV/0!</v>
      </c>
      <c r="O28" s="163" t="e">
        <f t="shared" si="3"/>
        <v>#DIV/0!</v>
      </c>
      <c r="P28" s="161" t="e">
        <f t="shared" si="4"/>
        <v>#DIV/0!</v>
      </c>
      <c r="Q28" s="82"/>
    </row>
    <row r="29" spans="1:17" ht="26.25" hidden="1">
      <c r="A29" s="22" t="s">
        <v>184</v>
      </c>
      <c r="B29" s="66" t="s">
        <v>49</v>
      </c>
      <c r="C29" s="32" t="s">
        <v>46</v>
      </c>
      <c r="D29" s="32" t="s">
        <v>185</v>
      </c>
      <c r="E29" s="32" t="s">
        <v>188</v>
      </c>
      <c r="F29" s="87">
        <f>F30</f>
        <v>0</v>
      </c>
      <c r="G29" s="87">
        <f t="shared" si="16"/>
        <v>0</v>
      </c>
      <c r="H29" s="87">
        <f t="shared" si="16"/>
        <v>0</v>
      </c>
      <c r="I29" s="87">
        <f t="shared" si="16"/>
        <v>0</v>
      </c>
      <c r="J29" s="87">
        <f t="shared" si="16"/>
        <v>0</v>
      </c>
      <c r="K29" s="87">
        <f t="shared" si="16"/>
        <v>0</v>
      </c>
      <c r="L29" s="87"/>
      <c r="M29" s="87">
        <f t="shared" si="16"/>
        <v>0</v>
      </c>
      <c r="N29" s="84" t="e">
        <f t="shared" si="2"/>
        <v>#DIV/0!</v>
      </c>
      <c r="O29" s="163" t="e">
        <f t="shared" si="3"/>
        <v>#DIV/0!</v>
      </c>
      <c r="P29" s="161" t="e">
        <f t="shared" si="4"/>
        <v>#DIV/0!</v>
      </c>
      <c r="Q29" s="82"/>
    </row>
    <row r="30" spans="1:17" ht="41.25" customHeight="1" hidden="1">
      <c r="A30" s="22" t="s">
        <v>183</v>
      </c>
      <c r="B30" s="66" t="s">
        <v>49</v>
      </c>
      <c r="C30" s="32" t="s">
        <v>46</v>
      </c>
      <c r="D30" s="32" t="s">
        <v>185</v>
      </c>
      <c r="E30" s="32" t="s">
        <v>186</v>
      </c>
      <c r="F30" s="87"/>
      <c r="G30" s="88"/>
      <c r="H30" s="88"/>
      <c r="I30" s="88"/>
      <c r="J30" s="88"/>
      <c r="K30" s="87"/>
      <c r="L30" s="87"/>
      <c r="M30" s="87"/>
      <c r="N30" s="84" t="e">
        <f t="shared" si="2"/>
        <v>#DIV/0!</v>
      </c>
      <c r="O30" s="163" t="e">
        <f t="shared" si="3"/>
        <v>#DIV/0!</v>
      </c>
      <c r="P30" s="161" t="e">
        <f t="shared" si="4"/>
        <v>#DIV/0!</v>
      </c>
      <c r="Q30" s="82"/>
    </row>
    <row r="31" spans="1:17" ht="32.25" customHeight="1">
      <c r="A31" s="25" t="s">
        <v>132</v>
      </c>
      <c r="B31" s="66" t="s">
        <v>49</v>
      </c>
      <c r="C31" s="32" t="s">
        <v>46</v>
      </c>
      <c r="D31" s="32" t="s">
        <v>134</v>
      </c>
      <c r="E31" s="32"/>
      <c r="F31" s="87">
        <f>F32+F39</f>
        <v>770.1000000000001</v>
      </c>
      <c r="G31" s="87">
        <f aca="true" t="shared" si="17" ref="G31:L31">G32+G39</f>
        <v>124.2</v>
      </c>
      <c r="H31" s="87">
        <f t="shared" si="17"/>
        <v>124.2</v>
      </c>
      <c r="I31" s="87">
        <f t="shared" si="17"/>
        <v>124.2</v>
      </c>
      <c r="J31" s="87">
        <f t="shared" si="17"/>
        <v>124.2</v>
      </c>
      <c r="K31" s="87">
        <f t="shared" si="17"/>
        <v>438.09999999999997</v>
      </c>
      <c r="L31" s="87">
        <f t="shared" si="17"/>
        <v>665.5999999999999</v>
      </c>
      <c r="M31" s="87">
        <f>M32+M39</f>
        <v>521.2</v>
      </c>
      <c r="N31" s="84">
        <f t="shared" si="2"/>
        <v>118.96827208399911</v>
      </c>
      <c r="O31" s="161">
        <f t="shared" si="3"/>
        <v>78.30528846153848</v>
      </c>
      <c r="P31" s="161">
        <f t="shared" si="4"/>
        <v>67.67952213998181</v>
      </c>
      <c r="Q31" s="82"/>
    </row>
    <row r="32" spans="1:17" ht="42.75" customHeight="1">
      <c r="A32" s="53" t="s">
        <v>133</v>
      </c>
      <c r="B32" s="105" t="s">
        <v>49</v>
      </c>
      <c r="C32" s="43" t="s">
        <v>46</v>
      </c>
      <c r="D32" s="43" t="s">
        <v>135</v>
      </c>
      <c r="E32" s="43"/>
      <c r="F32" s="129">
        <f>F35+F37+F33</f>
        <v>673.3000000000001</v>
      </c>
      <c r="G32" s="129">
        <f aca="true" t="shared" si="18" ref="G32:N32">G35+G37+G33</f>
        <v>60</v>
      </c>
      <c r="H32" s="129">
        <f t="shared" si="18"/>
        <v>60</v>
      </c>
      <c r="I32" s="129">
        <f t="shared" si="18"/>
        <v>60</v>
      </c>
      <c r="J32" s="129">
        <f t="shared" si="18"/>
        <v>60</v>
      </c>
      <c r="K32" s="129">
        <f t="shared" si="18"/>
        <v>287.4</v>
      </c>
      <c r="L32" s="129">
        <f t="shared" si="18"/>
        <v>568.8</v>
      </c>
      <c r="M32" s="129">
        <f t="shared" si="18"/>
        <v>424.4</v>
      </c>
      <c r="N32" s="129">
        <f t="shared" si="18"/>
        <v>284.6991647631069</v>
      </c>
      <c r="O32" s="164">
        <f t="shared" si="3"/>
        <v>74.61322081575247</v>
      </c>
      <c r="P32" s="161">
        <f t="shared" si="4"/>
        <v>63.03282340709935</v>
      </c>
      <c r="Q32" s="82"/>
    </row>
    <row r="33" spans="1:17" ht="78.75" customHeight="1">
      <c r="A33" s="25" t="s">
        <v>80</v>
      </c>
      <c r="B33" s="105" t="s">
        <v>49</v>
      </c>
      <c r="C33" s="43" t="s">
        <v>46</v>
      </c>
      <c r="D33" s="43" t="s">
        <v>135</v>
      </c>
      <c r="E33" s="43" t="s">
        <v>81</v>
      </c>
      <c r="F33" s="129">
        <f>F34</f>
        <v>10.4</v>
      </c>
      <c r="G33" s="129">
        <f aca="true" t="shared" si="19" ref="G33:M33">G34</f>
        <v>0</v>
      </c>
      <c r="H33" s="129">
        <f t="shared" si="19"/>
        <v>0</v>
      </c>
      <c r="I33" s="129">
        <f t="shared" si="19"/>
        <v>0</v>
      </c>
      <c r="J33" s="129">
        <f t="shared" si="19"/>
        <v>0</v>
      </c>
      <c r="K33" s="129">
        <f t="shared" si="19"/>
        <v>0</v>
      </c>
      <c r="L33" s="129">
        <f t="shared" si="19"/>
        <v>10.4</v>
      </c>
      <c r="M33" s="129">
        <f t="shared" si="19"/>
        <v>10.4</v>
      </c>
      <c r="N33" s="84"/>
      <c r="O33" s="164">
        <f t="shared" si="3"/>
        <v>100</v>
      </c>
      <c r="P33" s="161">
        <f t="shared" si="4"/>
        <v>100</v>
      </c>
      <c r="Q33" s="82"/>
    </row>
    <row r="34" spans="1:17" ht="42.75" customHeight="1">
      <c r="A34" s="25" t="s">
        <v>324</v>
      </c>
      <c r="B34" s="32" t="s">
        <v>49</v>
      </c>
      <c r="C34" s="32" t="s">
        <v>46</v>
      </c>
      <c r="D34" s="32" t="s">
        <v>135</v>
      </c>
      <c r="E34" s="32" t="s">
        <v>83</v>
      </c>
      <c r="F34" s="87">
        <v>10.4</v>
      </c>
      <c r="G34" s="87"/>
      <c r="H34" s="87"/>
      <c r="I34" s="87"/>
      <c r="J34" s="87"/>
      <c r="K34" s="87"/>
      <c r="L34" s="87">
        <v>10.4</v>
      </c>
      <c r="M34" s="87">
        <v>10.4</v>
      </c>
      <c r="N34" s="84"/>
      <c r="O34" s="164">
        <f t="shared" si="3"/>
        <v>100</v>
      </c>
      <c r="P34" s="161">
        <f t="shared" si="4"/>
        <v>100</v>
      </c>
      <c r="Q34" s="82"/>
    </row>
    <row r="35" spans="1:17" ht="39" customHeight="1">
      <c r="A35" s="72" t="s">
        <v>325</v>
      </c>
      <c r="B35" s="32" t="s">
        <v>49</v>
      </c>
      <c r="C35" s="32" t="s">
        <v>46</v>
      </c>
      <c r="D35" s="32" t="s">
        <v>135</v>
      </c>
      <c r="E35" s="32" t="s">
        <v>84</v>
      </c>
      <c r="F35" s="87">
        <f>F36</f>
        <v>451.6</v>
      </c>
      <c r="G35" s="89">
        <f aca="true" t="shared" si="20" ref="G35:L35">G36</f>
        <v>60</v>
      </c>
      <c r="H35" s="89">
        <f t="shared" si="20"/>
        <v>60</v>
      </c>
      <c r="I35" s="89">
        <f t="shared" si="20"/>
        <v>60</v>
      </c>
      <c r="J35" s="89">
        <f t="shared" si="20"/>
        <v>60</v>
      </c>
      <c r="K35" s="89">
        <f t="shared" si="20"/>
        <v>150.3</v>
      </c>
      <c r="L35" s="89">
        <f t="shared" si="20"/>
        <v>380.5</v>
      </c>
      <c r="M35" s="89">
        <f>M36</f>
        <v>269.6</v>
      </c>
      <c r="N35" s="91">
        <f t="shared" si="2"/>
        <v>179.37458416500334</v>
      </c>
      <c r="O35" s="165">
        <f t="shared" si="3"/>
        <v>70.85413929040737</v>
      </c>
      <c r="P35" s="161">
        <f t="shared" si="4"/>
        <v>59.69884853852967</v>
      </c>
      <c r="Q35" s="82"/>
    </row>
    <row r="36" spans="1:17" ht="42.75" customHeight="1">
      <c r="A36" s="162" t="s">
        <v>87</v>
      </c>
      <c r="B36" s="41" t="s">
        <v>49</v>
      </c>
      <c r="C36" s="41" t="s">
        <v>46</v>
      </c>
      <c r="D36" s="41" t="s">
        <v>135</v>
      </c>
      <c r="E36" s="41" t="s">
        <v>85</v>
      </c>
      <c r="F36" s="89">
        <v>451.6</v>
      </c>
      <c r="G36" s="83">
        <v>60</v>
      </c>
      <c r="H36" s="83">
        <v>60</v>
      </c>
      <c r="I36" s="83">
        <v>60</v>
      </c>
      <c r="J36" s="85">
        <v>60</v>
      </c>
      <c r="K36" s="86">
        <v>150.3</v>
      </c>
      <c r="L36" s="86">
        <v>380.5</v>
      </c>
      <c r="M36" s="86">
        <v>269.6</v>
      </c>
      <c r="N36" s="84">
        <f t="shared" si="2"/>
        <v>179.37458416500334</v>
      </c>
      <c r="O36" s="161">
        <f t="shared" si="3"/>
        <v>70.85413929040737</v>
      </c>
      <c r="P36" s="161">
        <f t="shared" si="4"/>
        <v>59.69884853852967</v>
      </c>
      <c r="Q36" s="82"/>
    </row>
    <row r="37" spans="1:17" ht="26.25">
      <c r="A37" s="57" t="s">
        <v>93</v>
      </c>
      <c r="B37" s="27" t="s">
        <v>49</v>
      </c>
      <c r="C37" s="27" t="s">
        <v>46</v>
      </c>
      <c r="D37" s="27" t="s">
        <v>135</v>
      </c>
      <c r="E37" s="27" t="s">
        <v>90</v>
      </c>
      <c r="F37" s="83">
        <f>F38</f>
        <v>211.3</v>
      </c>
      <c r="G37" s="83">
        <f aca="true" t="shared" si="21" ref="G37:L37">G38</f>
        <v>0</v>
      </c>
      <c r="H37" s="83">
        <f t="shared" si="21"/>
        <v>0</v>
      </c>
      <c r="I37" s="83">
        <f t="shared" si="21"/>
        <v>0</v>
      </c>
      <c r="J37" s="83">
        <f t="shared" si="21"/>
        <v>0</v>
      </c>
      <c r="K37" s="83">
        <f t="shared" si="21"/>
        <v>137.1</v>
      </c>
      <c r="L37" s="83">
        <f t="shared" si="21"/>
        <v>177.9</v>
      </c>
      <c r="M37" s="83">
        <f>M38</f>
        <v>144.4</v>
      </c>
      <c r="N37" s="84">
        <f t="shared" si="2"/>
        <v>105.3245805981036</v>
      </c>
      <c r="O37" s="161">
        <f t="shared" si="3"/>
        <v>81.16919617762788</v>
      </c>
      <c r="P37" s="161">
        <f t="shared" si="4"/>
        <v>68.33885470894462</v>
      </c>
      <c r="Q37" s="82"/>
    </row>
    <row r="38" spans="1:17" ht="26.25">
      <c r="A38" s="57" t="s">
        <v>92</v>
      </c>
      <c r="B38" s="156" t="s">
        <v>49</v>
      </c>
      <c r="C38" s="31" t="s">
        <v>46</v>
      </c>
      <c r="D38" s="27" t="s">
        <v>135</v>
      </c>
      <c r="E38" s="27" t="s">
        <v>91</v>
      </c>
      <c r="F38" s="83">
        <v>211.3</v>
      </c>
      <c r="G38" s="83"/>
      <c r="H38" s="83"/>
      <c r="I38" s="83"/>
      <c r="J38" s="85"/>
      <c r="K38" s="131">
        <v>137.1</v>
      </c>
      <c r="L38" s="131">
        <v>177.9</v>
      </c>
      <c r="M38" s="131">
        <v>144.4</v>
      </c>
      <c r="N38" s="84">
        <f t="shared" si="2"/>
        <v>105.3245805981036</v>
      </c>
      <c r="O38" s="161">
        <f t="shared" si="3"/>
        <v>81.16919617762788</v>
      </c>
      <c r="P38" s="161">
        <f t="shared" si="4"/>
        <v>68.33885470894462</v>
      </c>
      <c r="Q38" s="82"/>
    </row>
    <row r="39" spans="1:17" ht="30.75" customHeight="1">
      <c r="A39" s="57" t="s">
        <v>126</v>
      </c>
      <c r="B39" s="32" t="s">
        <v>49</v>
      </c>
      <c r="C39" s="32" t="s">
        <v>46</v>
      </c>
      <c r="D39" s="33" t="s">
        <v>136</v>
      </c>
      <c r="E39" s="27"/>
      <c r="F39" s="83">
        <f>F40+F46+F42+F44</f>
        <v>96.80000000000001</v>
      </c>
      <c r="G39" s="83">
        <f aca="true" t="shared" si="22" ref="G39:M39">G40+G46+G42+G44</f>
        <v>64.2</v>
      </c>
      <c r="H39" s="83">
        <f t="shared" si="22"/>
        <v>64.2</v>
      </c>
      <c r="I39" s="83">
        <f t="shared" si="22"/>
        <v>64.2</v>
      </c>
      <c r="J39" s="83">
        <f t="shared" si="22"/>
        <v>64.2</v>
      </c>
      <c r="K39" s="83">
        <f t="shared" si="22"/>
        <v>150.7</v>
      </c>
      <c r="L39" s="83">
        <f t="shared" si="22"/>
        <v>96.80000000000001</v>
      </c>
      <c r="M39" s="83">
        <f t="shared" si="22"/>
        <v>96.80000000000001</v>
      </c>
      <c r="N39" s="84">
        <f t="shared" si="2"/>
        <v>64.23357664233578</v>
      </c>
      <c r="O39" s="161">
        <f t="shared" si="3"/>
        <v>100</v>
      </c>
      <c r="P39" s="161">
        <f t="shared" si="4"/>
        <v>100</v>
      </c>
      <c r="Q39" s="82"/>
    </row>
    <row r="40" spans="1:17" ht="40.5" customHeight="1">
      <c r="A40" s="73" t="s">
        <v>325</v>
      </c>
      <c r="B40" s="43" t="s">
        <v>49</v>
      </c>
      <c r="C40" s="43" t="s">
        <v>46</v>
      </c>
      <c r="D40" s="156" t="s">
        <v>136</v>
      </c>
      <c r="E40" s="31" t="s">
        <v>84</v>
      </c>
      <c r="F40" s="127">
        <f>F41</f>
        <v>47.5</v>
      </c>
      <c r="G40" s="127">
        <f aca="true" t="shared" si="23" ref="G40:L40">G41</f>
        <v>64.2</v>
      </c>
      <c r="H40" s="127">
        <f t="shared" si="23"/>
        <v>64.2</v>
      </c>
      <c r="I40" s="127">
        <f t="shared" si="23"/>
        <v>64.2</v>
      </c>
      <c r="J40" s="127">
        <f t="shared" si="23"/>
        <v>64.2</v>
      </c>
      <c r="K40" s="127">
        <f t="shared" si="23"/>
        <v>64.2</v>
      </c>
      <c r="L40" s="127">
        <f t="shared" si="23"/>
        <v>47.5</v>
      </c>
      <c r="M40" s="127">
        <f>M41</f>
        <v>47.5</v>
      </c>
      <c r="N40" s="108">
        <f t="shared" si="2"/>
        <v>73.98753894080996</v>
      </c>
      <c r="O40" s="161">
        <f t="shared" si="3"/>
        <v>100</v>
      </c>
      <c r="P40" s="164">
        <f t="shared" si="4"/>
        <v>100</v>
      </c>
      <c r="Q40" s="82"/>
    </row>
    <row r="41" spans="1:17" ht="39.75" customHeight="1">
      <c r="A41" s="72" t="s">
        <v>87</v>
      </c>
      <c r="B41" s="32" t="s">
        <v>49</v>
      </c>
      <c r="C41" s="32" t="s">
        <v>46</v>
      </c>
      <c r="D41" s="32" t="s">
        <v>136</v>
      </c>
      <c r="E41" s="32" t="s">
        <v>85</v>
      </c>
      <c r="F41" s="87">
        <v>47.5</v>
      </c>
      <c r="G41" s="87">
        <v>64.2</v>
      </c>
      <c r="H41" s="87">
        <v>64.2</v>
      </c>
      <c r="I41" s="87">
        <v>64.2</v>
      </c>
      <c r="J41" s="87">
        <v>64.2</v>
      </c>
      <c r="K41" s="87">
        <v>64.2</v>
      </c>
      <c r="L41" s="87">
        <v>47.5</v>
      </c>
      <c r="M41" s="86">
        <v>47.5</v>
      </c>
      <c r="N41" s="84">
        <f t="shared" si="2"/>
        <v>73.98753894080996</v>
      </c>
      <c r="O41" s="161">
        <f t="shared" si="3"/>
        <v>100</v>
      </c>
      <c r="P41" s="161">
        <f t="shared" si="4"/>
        <v>100</v>
      </c>
      <c r="Q41" s="82"/>
    </row>
    <row r="42" spans="1:17" ht="27" customHeight="1">
      <c r="A42" s="68" t="s">
        <v>184</v>
      </c>
      <c r="B42" s="32" t="s">
        <v>49</v>
      </c>
      <c r="C42" s="32"/>
      <c r="D42" s="32"/>
      <c r="E42" s="32" t="s">
        <v>188</v>
      </c>
      <c r="F42" s="87">
        <f>F43</f>
        <v>0.5</v>
      </c>
      <c r="G42" s="87">
        <f aca="true" t="shared" si="24" ref="G42:M42">G43</f>
        <v>0</v>
      </c>
      <c r="H42" s="87">
        <f t="shared" si="24"/>
        <v>0</v>
      </c>
      <c r="I42" s="87">
        <f t="shared" si="24"/>
        <v>0</v>
      </c>
      <c r="J42" s="87">
        <f t="shared" si="24"/>
        <v>0</v>
      </c>
      <c r="K42" s="87">
        <f t="shared" si="24"/>
        <v>0</v>
      </c>
      <c r="L42" s="87">
        <f t="shared" si="24"/>
        <v>0.5</v>
      </c>
      <c r="M42" s="87">
        <f t="shared" si="24"/>
        <v>0.5</v>
      </c>
      <c r="N42" s="84"/>
      <c r="O42" s="161">
        <f t="shared" si="3"/>
        <v>100</v>
      </c>
      <c r="P42" s="161">
        <f t="shared" si="4"/>
        <v>100</v>
      </c>
      <c r="Q42" s="82"/>
    </row>
    <row r="43" spans="1:17" ht="21.75" customHeight="1">
      <c r="A43" s="72" t="s">
        <v>321</v>
      </c>
      <c r="B43" s="32" t="s">
        <v>49</v>
      </c>
      <c r="C43" s="32" t="s">
        <v>46</v>
      </c>
      <c r="D43" s="32" t="s">
        <v>136</v>
      </c>
      <c r="E43" s="32" t="s">
        <v>320</v>
      </c>
      <c r="F43" s="87">
        <v>0.5</v>
      </c>
      <c r="G43" s="87"/>
      <c r="H43" s="87"/>
      <c r="I43" s="87"/>
      <c r="J43" s="87"/>
      <c r="K43" s="86"/>
      <c r="L43" s="86">
        <v>0.5</v>
      </c>
      <c r="M43" s="86">
        <v>0.5</v>
      </c>
      <c r="N43" s="84"/>
      <c r="O43" s="161">
        <f t="shared" si="3"/>
        <v>100</v>
      </c>
      <c r="P43" s="161">
        <f t="shared" si="4"/>
        <v>100</v>
      </c>
      <c r="Q43" s="82"/>
    </row>
    <row r="44" spans="1:17" ht="21.75" customHeight="1">
      <c r="A44" s="57" t="s">
        <v>93</v>
      </c>
      <c r="B44" s="32" t="s">
        <v>49</v>
      </c>
      <c r="C44" s="32"/>
      <c r="D44" s="32"/>
      <c r="E44" s="32" t="s">
        <v>90</v>
      </c>
      <c r="F44" s="87">
        <f>F45</f>
        <v>3.4</v>
      </c>
      <c r="G44" s="87">
        <f aca="true" t="shared" si="25" ref="G44:M44">G45</f>
        <v>0</v>
      </c>
      <c r="H44" s="87">
        <f t="shared" si="25"/>
        <v>0</v>
      </c>
      <c r="I44" s="87">
        <f t="shared" si="25"/>
        <v>0</v>
      </c>
      <c r="J44" s="87">
        <f t="shared" si="25"/>
        <v>0</v>
      </c>
      <c r="K44" s="87">
        <f t="shared" si="25"/>
        <v>0</v>
      </c>
      <c r="L44" s="87">
        <f t="shared" si="25"/>
        <v>3.4</v>
      </c>
      <c r="M44" s="87">
        <f t="shared" si="25"/>
        <v>3.4</v>
      </c>
      <c r="N44" s="84"/>
      <c r="O44" s="161">
        <f t="shared" si="3"/>
        <v>100</v>
      </c>
      <c r="P44" s="161">
        <f t="shared" si="4"/>
        <v>100</v>
      </c>
      <c r="Q44" s="82"/>
    </row>
    <row r="45" spans="1:17" ht="21.75" customHeight="1">
      <c r="A45" s="57" t="s">
        <v>92</v>
      </c>
      <c r="B45" s="32" t="s">
        <v>49</v>
      </c>
      <c r="C45" s="32" t="s">
        <v>46</v>
      </c>
      <c r="D45" s="32" t="s">
        <v>136</v>
      </c>
      <c r="E45" s="32" t="s">
        <v>91</v>
      </c>
      <c r="F45" s="87">
        <v>3.4</v>
      </c>
      <c r="G45" s="87"/>
      <c r="H45" s="87"/>
      <c r="I45" s="87"/>
      <c r="J45" s="87"/>
      <c r="K45" s="86"/>
      <c r="L45" s="86">
        <v>3.4</v>
      </c>
      <c r="M45" s="86">
        <v>3.4</v>
      </c>
      <c r="N45" s="84"/>
      <c r="O45" s="161">
        <f t="shared" si="3"/>
        <v>100</v>
      </c>
      <c r="P45" s="161">
        <f t="shared" si="4"/>
        <v>100</v>
      </c>
      <c r="Q45" s="82"/>
    </row>
    <row r="46" spans="1:17" ht="49.5" customHeight="1">
      <c r="A46" s="72" t="s">
        <v>205</v>
      </c>
      <c r="B46" s="32" t="s">
        <v>49</v>
      </c>
      <c r="C46" s="32" t="s">
        <v>46</v>
      </c>
      <c r="D46" s="32" t="s">
        <v>204</v>
      </c>
      <c r="E46" s="32"/>
      <c r="F46" s="87">
        <f>F47</f>
        <v>45.4</v>
      </c>
      <c r="G46" s="87">
        <f aca="true" t="shared" si="26" ref="G46:L46">G47</f>
        <v>0</v>
      </c>
      <c r="H46" s="87">
        <f t="shared" si="26"/>
        <v>0</v>
      </c>
      <c r="I46" s="87">
        <f t="shared" si="26"/>
        <v>0</v>
      </c>
      <c r="J46" s="87">
        <f t="shared" si="26"/>
        <v>0</v>
      </c>
      <c r="K46" s="87">
        <f t="shared" si="26"/>
        <v>86.5</v>
      </c>
      <c r="L46" s="87">
        <f t="shared" si="26"/>
        <v>45.4</v>
      </c>
      <c r="M46" s="87">
        <f aca="true" t="shared" si="27" ref="G46:M47">M47</f>
        <v>45.4</v>
      </c>
      <c r="N46" s="84">
        <f t="shared" si="2"/>
        <v>52.48554913294797</v>
      </c>
      <c r="O46" s="161">
        <f t="shared" si="3"/>
        <v>100</v>
      </c>
      <c r="P46" s="161">
        <f t="shared" si="4"/>
        <v>100</v>
      </c>
      <c r="Q46" s="82"/>
    </row>
    <row r="47" spans="1:17" ht="24" customHeight="1">
      <c r="A47" s="57" t="s">
        <v>93</v>
      </c>
      <c r="B47" s="32" t="s">
        <v>49</v>
      </c>
      <c r="C47" s="32" t="s">
        <v>46</v>
      </c>
      <c r="D47" s="32" t="s">
        <v>204</v>
      </c>
      <c r="E47" s="32" t="s">
        <v>90</v>
      </c>
      <c r="F47" s="87">
        <f>F48</f>
        <v>45.4</v>
      </c>
      <c r="G47" s="87">
        <f t="shared" si="27"/>
        <v>0</v>
      </c>
      <c r="H47" s="87">
        <f t="shared" si="27"/>
        <v>0</v>
      </c>
      <c r="I47" s="87">
        <f t="shared" si="27"/>
        <v>0</v>
      </c>
      <c r="J47" s="87">
        <f t="shared" si="27"/>
        <v>0</v>
      </c>
      <c r="K47" s="87">
        <f t="shared" si="27"/>
        <v>86.5</v>
      </c>
      <c r="L47" s="87">
        <f t="shared" si="27"/>
        <v>45.4</v>
      </c>
      <c r="M47" s="87">
        <f>M48</f>
        <v>45.4</v>
      </c>
      <c r="N47" s="84">
        <f t="shared" si="2"/>
        <v>52.48554913294797</v>
      </c>
      <c r="O47" s="161">
        <f t="shared" si="3"/>
        <v>100</v>
      </c>
      <c r="P47" s="161">
        <f t="shared" si="4"/>
        <v>100</v>
      </c>
      <c r="Q47" s="82"/>
    </row>
    <row r="48" spans="1:17" ht="23.25" customHeight="1">
      <c r="A48" s="57" t="s">
        <v>92</v>
      </c>
      <c r="B48" s="32" t="s">
        <v>49</v>
      </c>
      <c r="C48" s="32" t="s">
        <v>46</v>
      </c>
      <c r="D48" s="32" t="s">
        <v>204</v>
      </c>
      <c r="E48" s="32" t="s">
        <v>91</v>
      </c>
      <c r="F48" s="87">
        <v>45.4</v>
      </c>
      <c r="G48" s="87"/>
      <c r="H48" s="87"/>
      <c r="I48" s="87"/>
      <c r="J48" s="87"/>
      <c r="K48" s="86">
        <v>86.5</v>
      </c>
      <c r="L48" s="86">
        <v>45.4</v>
      </c>
      <c r="M48" s="86">
        <v>45.4</v>
      </c>
      <c r="N48" s="84">
        <f t="shared" si="2"/>
        <v>52.48554913294797</v>
      </c>
      <c r="O48" s="161">
        <f t="shared" si="3"/>
        <v>100</v>
      </c>
      <c r="P48" s="161">
        <f t="shared" si="4"/>
        <v>100</v>
      </c>
      <c r="Q48" s="82"/>
    </row>
    <row r="49" spans="1:17" ht="13.5">
      <c r="A49" s="58" t="s">
        <v>2</v>
      </c>
      <c r="B49" s="59" t="s">
        <v>49</v>
      </c>
      <c r="C49" s="59" t="s">
        <v>3</v>
      </c>
      <c r="D49" s="59" t="s">
        <v>24</v>
      </c>
      <c r="E49" s="59" t="s">
        <v>24</v>
      </c>
      <c r="F49" s="179">
        <f aca="true" t="shared" si="28" ref="F49:M49">F55+F61+F50+F87</f>
        <v>23245.8</v>
      </c>
      <c r="G49" s="179">
        <f t="shared" si="28"/>
        <v>4132.2</v>
      </c>
      <c r="H49" s="179">
        <f t="shared" si="28"/>
        <v>4132.2</v>
      </c>
      <c r="I49" s="179">
        <f t="shared" si="28"/>
        <v>4132.2</v>
      </c>
      <c r="J49" s="179">
        <f t="shared" si="28"/>
        <v>4132.2</v>
      </c>
      <c r="K49" s="179">
        <f t="shared" si="28"/>
        <v>25084.699999999997</v>
      </c>
      <c r="L49" s="179">
        <f t="shared" si="28"/>
        <v>22324.1</v>
      </c>
      <c r="M49" s="179">
        <f t="shared" si="28"/>
        <v>21070.5</v>
      </c>
      <c r="N49" s="80">
        <f t="shared" si="2"/>
        <v>83.99741675204409</v>
      </c>
      <c r="O49" s="163">
        <f t="shared" si="3"/>
        <v>94.38454405776717</v>
      </c>
      <c r="P49" s="163">
        <f t="shared" si="4"/>
        <v>90.64218052293317</v>
      </c>
      <c r="Q49" s="82"/>
    </row>
    <row r="50" spans="1:17" ht="13.5" hidden="1">
      <c r="A50" s="30" t="s">
        <v>206</v>
      </c>
      <c r="B50" s="23" t="s">
        <v>49</v>
      </c>
      <c r="C50" s="74" t="s">
        <v>208</v>
      </c>
      <c r="D50" s="59"/>
      <c r="E50" s="59"/>
      <c r="F50" s="178">
        <f>F51</f>
        <v>0</v>
      </c>
      <c r="G50" s="178">
        <f aca="true" t="shared" si="29" ref="G50:M50">G51</f>
        <v>0</v>
      </c>
      <c r="H50" s="178">
        <f t="shared" si="29"/>
        <v>0</v>
      </c>
      <c r="I50" s="178">
        <f t="shared" si="29"/>
        <v>0</v>
      </c>
      <c r="J50" s="178">
        <f t="shared" si="29"/>
        <v>0</v>
      </c>
      <c r="K50" s="178">
        <f t="shared" si="29"/>
        <v>95</v>
      </c>
      <c r="L50" s="178"/>
      <c r="M50" s="178">
        <f t="shared" si="29"/>
        <v>0</v>
      </c>
      <c r="N50" s="109">
        <f t="shared" si="2"/>
        <v>0</v>
      </c>
      <c r="O50" s="163" t="e">
        <f t="shared" si="3"/>
        <v>#DIV/0!</v>
      </c>
      <c r="P50" s="166" t="e">
        <f t="shared" si="4"/>
        <v>#DIV/0!</v>
      </c>
      <c r="Q50" s="82"/>
    </row>
    <row r="51" spans="1:17" ht="13.5" hidden="1">
      <c r="A51" s="25" t="s">
        <v>1</v>
      </c>
      <c r="B51" s="27" t="s">
        <v>49</v>
      </c>
      <c r="C51" s="41" t="s">
        <v>208</v>
      </c>
      <c r="D51" s="41" t="s">
        <v>210</v>
      </c>
      <c r="E51" s="59"/>
      <c r="F51" s="89">
        <f>F52</f>
        <v>0</v>
      </c>
      <c r="G51" s="89">
        <f aca="true" t="shared" si="30" ref="G51:M51">G52</f>
        <v>0</v>
      </c>
      <c r="H51" s="89">
        <f t="shared" si="30"/>
        <v>0</v>
      </c>
      <c r="I51" s="89">
        <f t="shared" si="30"/>
        <v>0</v>
      </c>
      <c r="J51" s="89">
        <f t="shared" si="30"/>
        <v>0</v>
      </c>
      <c r="K51" s="89">
        <f t="shared" si="30"/>
        <v>95</v>
      </c>
      <c r="L51" s="89"/>
      <c r="M51" s="89">
        <f t="shared" si="30"/>
        <v>0</v>
      </c>
      <c r="N51" s="84">
        <f t="shared" si="2"/>
        <v>0</v>
      </c>
      <c r="O51" s="163" t="e">
        <f t="shared" si="3"/>
        <v>#DIV/0!</v>
      </c>
      <c r="P51" s="161" t="e">
        <f t="shared" si="4"/>
        <v>#DIV/0!</v>
      </c>
      <c r="Q51" s="82"/>
    </row>
    <row r="52" spans="1:17" ht="92.25" hidden="1">
      <c r="A52" s="25" t="s">
        <v>207</v>
      </c>
      <c r="B52" s="27" t="s">
        <v>49</v>
      </c>
      <c r="C52" s="41" t="s">
        <v>208</v>
      </c>
      <c r="D52" s="41" t="s">
        <v>209</v>
      </c>
      <c r="E52" s="59"/>
      <c r="F52" s="89">
        <f>F53</f>
        <v>0</v>
      </c>
      <c r="G52" s="89">
        <f aca="true" t="shared" si="31" ref="G52:M52">G53</f>
        <v>0</v>
      </c>
      <c r="H52" s="89">
        <f t="shared" si="31"/>
        <v>0</v>
      </c>
      <c r="I52" s="89">
        <f t="shared" si="31"/>
        <v>0</v>
      </c>
      <c r="J52" s="89">
        <f t="shared" si="31"/>
        <v>0</v>
      </c>
      <c r="K52" s="89">
        <f t="shared" si="31"/>
        <v>95</v>
      </c>
      <c r="L52" s="89"/>
      <c r="M52" s="89">
        <f t="shared" si="31"/>
        <v>0</v>
      </c>
      <c r="N52" s="84">
        <f t="shared" si="2"/>
        <v>0</v>
      </c>
      <c r="O52" s="163" t="e">
        <f t="shared" si="3"/>
        <v>#DIV/0!</v>
      </c>
      <c r="P52" s="161" t="e">
        <f t="shared" si="4"/>
        <v>#DIV/0!</v>
      </c>
      <c r="Q52" s="82"/>
    </row>
    <row r="53" spans="1:17" ht="48" customHeight="1" hidden="1">
      <c r="A53" s="25" t="s">
        <v>86</v>
      </c>
      <c r="B53" s="27" t="s">
        <v>49</v>
      </c>
      <c r="C53" s="41" t="s">
        <v>208</v>
      </c>
      <c r="D53" s="41" t="s">
        <v>209</v>
      </c>
      <c r="E53" s="41" t="s">
        <v>84</v>
      </c>
      <c r="F53" s="89">
        <f>F54</f>
        <v>0</v>
      </c>
      <c r="G53" s="89">
        <f aca="true" t="shared" si="32" ref="G53:M53">G54</f>
        <v>0</v>
      </c>
      <c r="H53" s="89">
        <f t="shared" si="32"/>
        <v>0</v>
      </c>
      <c r="I53" s="89">
        <f t="shared" si="32"/>
        <v>0</v>
      </c>
      <c r="J53" s="89">
        <f t="shared" si="32"/>
        <v>0</v>
      </c>
      <c r="K53" s="89">
        <f t="shared" si="32"/>
        <v>95</v>
      </c>
      <c r="L53" s="89"/>
      <c r="M53" s="89">
        <f t="shared" si="32"/>
        <v>0</v>
      </c>
      <c r="N53" s="84">
        <f t="shared" si="2"/>
        <v>0</v>
      </c>
      <c r="O53" s="163" t="e">
        <f t="shared" si="3"/>
        <v>#DIV/0!</v>
      </c>
      <c r="P53" s="161" t="e">
        <f t="shared" si="4"/>
        <v>#DIV/0!</v>
      </c>
      <c r="Q53" s="82"/>
    </row>
    <row r="54" spans="1:17" ht="39" hidden="1">
      <c r="A54" s="72" t="s">
        <v>87</v>
      </c>
      <c r="B54" s="27" t="s">
        <v>49</v>
      </c>
      <c r="C54" s="41" t="s">
        <v>208</v>
      </c>
      <c r="D54" s="41" t="s">
        <v>209</v>
      </c>
      <c r="E54" s="41" t="s">
        <v>85</v>
      </c>
      <c r="F54" s="89"/>
      <c r="G54" s="89"/>
      <c r="H54" s="89"/>
      <c r="I54" s="89"/>
      <c r="J54" s="89"/>
      <c r="K54" s="89">
        <v>95</v>
      </c>
      <c r="L54" s="89"/>
      <c r="M54" s="89"/>
      <c r="N54" s="84">
        <f t="shared" si="2"/>
        <v>0</v>
      </c>
      <c r="O54" s="163" t="e">
        <f t="shared" si="3"/>
        <v>#DIV/0!</v>
      </c>
      <c r="P54" s="161" t="e">
        <f t="shared" si="4"/>
        <v>#DIV/0!</v>
      </c>
      <c r="Q54" s="82"/>
    </row>
    <row r="55" spans="1:17" ht="13.5" hidden="1">
      <c r="A55" s="30" t="s">
        <v>50</v>
      </c>
      <c r="B55" s="23" t="s">
        <v>49</v>
      </c>
      <c r="C55" s="23" t="s">
        <v>52</v>
      </c>
      <c r="D55" s="23"/>
      <c r="E55" s="23"/>
      <c r="F55" s="176">
        <f>F56</f>
        <v>0</v>
      </c>
      <c r="G55" s="176">
        <f aca="true" t="shared" si="33" ref="G55:L55">G56</f>
        <v>140</v>
      </c>
      <c r="H55" s="176">
        <f t="shared" si="33"/>
        <v>140</v>
      </c>
      <c r="I55" s="176">
        <f t="shared" si="33"/>
        <v>140</v>
      </c>
      <c r="J55" s="176">
        <f t="shared" si="33"/>
        <v>140</v>
      </c>
      <c r="K55" s="176">
        <f t="shared" si="33"/>
        <v>3.6</v>
      </c>
      <c r="L55" s="176">
        <f t="shared" si="33"/>
        <v>0</v>
      </c>
      <c r="M55" s="176">
        <f aca="true" t="shared" si="34" ref="G55:M59">M56</f>
        <v>0</v>
      </c>
      <c r="N55" s="109">
        <f t="shared" si="2"/>
        <v>0</v>
      </c>
      <c r="O55" s="163" t="e">
        <f t="shared" si="3"/>
        <v>#DIV/0!</v>
      </c>
      <c r="P55" s="166" t="e">
        <f t="shared" si="4"/>
        <v>#DIV/0!</v>
      </c>
      <c r="Q55" s="82"/>
    </row>
    <row r="56" spans="1:17" ht="26.25" hidden="1">
      <c r="A56" s="25" t="s">
        <v>137</v>
      </c>
      <c r="B56" s="27" t="s">
        <v>49</v>
      </c>
      <c r="C56" s="27" t="s">
        <v>52</v>
      </c>
      <c r="D56" s="27" t="s">
        <v>138</v>
      </c>
      <c r="E56" s="23"/>
      <c r="F56" s="83">
        <f>F57</f>
        <v>0</v>
      </c>
      <c r="G56" s="83">
        <f t="shared" si="34"/>
        <v>140</v>
      </c>
      <c r="H56" s="83">
        <f t="shared" si="34"/>
        <v>140</v>
      </c>
      <c r="I56" s="83">
        <f t="shared" si="34"/>
        <v>140</v>
      </c>
      <c r="J56" s="83">
        <f t="shared" si="34"/>
        <v>140</v>
      </c>
      <c r="K56" s="83">
        <f t="shared" si="34"/>
        <v>3.6</v>
      </c>
      <c r="L56" s="83">
        <f t="shared" si="34"/>
        <v>0</v>
      </c>
      <c r="M56" s="83">
        <f t="shared" si="34"/>
        <v>0</v>
      </c>
      <c r="N56" s="84">
        <f t="shared" si="2"/>
        <v>0</v>
      </c>
      <c r="O56" s="163" t="e">
        <f t="shared" si="3"/>
        <v>#DIV/0!</v>
      </c>
      <c r="P56" s="161" t="e">
        <f t="shared" si="4"/>
        <v>#DIV/0!</v>
      </c>
      <c r="Q56" s="82"/>
    </row>
    <row r="57" spans="1:17" ht="26.25" hidden="1">
      <c r="A57" s="25" t="s">
        <v>51</v>
      </c>
      <c r="B57" s="27" t="s">
        <v>49</v>
      </c>
      <c r="C57" s="27" t="s">
        <v>52</v>
      </c>
      <c r="D57" s="27" t="s">
        <v>94</v>
      </c>
      <c r="E57" s="23"/>
      <c r="F57" s="83">
        <f>F58</f>
        <v>0</v>
      </c>
      <c r="G57" s="83">
        <f t="shared" si="34"/>
        <v>140</v>
      </c>
      <c r="H57" s="83">
        <f t="shared" si="34"/>
        <v>140</v>
      </c>
      <c r="I57" s="83">
        <f t="shared" si="34"/>
        <v>140</v>
      </c>
      <c r="J57" s="83">
        <f t="shared" si="34"/>
        <v>140</v>
      </c>
      <c r="K57" s="83">
        <f t="shared" si="34"/>
        <v>3.6</v>
      </c>
      <c r="L57" s="83">
        <f t="shared" si="34"/>
        <v>0</v>
      </c>
      <c r="M57" s="83">
        <f t="shared" si="34"/>
        <v>0</v>
      </c>
      <c r="N57" s="84">
        <f t="shared" si="2"/>
        <v>0</v>
      </c>
      <c r="O57" s="163" t="e">
        <f t="shared" si="3"/>
        <v>#DIV/0!</v>
      </c>
      <c r="P57" s="161" t="e">
        <f t="shared" si="4"/>
        <v>#DIV/0!</v>
      </c>
      <c r="Q57" s="82"/>
    </row>
    <row r="58" spans="1:17" ht="26.25" hidden="1">
      <c r="A58" s="28" t="s">
        <v>127</v>
      </c>
      <c r="B58" s="27" t="s">
        <v>49</v>
      </c>
      <c r="C58" s="27" t="s">
        <v>52</v>
      </c>
      <c r="D58" s="27" t="s">
        <v>95</v>
      </c>
      <c r="E58" s="23"/>
      <c r="F58" s="83">
        <f>F59</f>
        <v>0</v>
      </c>
      <c r="G58" s="83">
        <f t="shared" si="34"/>
        <v>140</v>
      </c>
      <c r="H58" s="83">
        <f t="shared" si="34"/>
        <v>140</v>
      </c>
      <c r="I58" s="83">
        <f t="shared" si="34"/>
        <v>140</v>
      </c>
      <c r="J58" s="83">
        <f t="shared" si="34"/>
        <v>140</v>
      </c>
      <c r="K58" s="83">
        <f t="shared" si="34"/>
        <v>3.6</v>
      </c>
      <c r="L58" s="83">
        <f t="shared" si="34"/>
        <v>0</v>
      </c>
      <c r="M58" s="83">
        <f t="shared" si="34"/>
        <v>0</v>
      </c>
      <c r="N58" s="84">
        <f t="shared" si="2"/>
        <v>0</v>
      </c>
      <c r="O58" s="163" t="e">
        <f t="shared" si="3"/>
        <v>#DIV/0!</v>
      </c>
      <c r="P58" s="161" t="e">
        <f t="shared" si="4"/>
        <v>#DIV/0!</v>
      </c>
      <c r="Q58" s="82"/>
    </row>
    <row r="59" spans="1:17" ht="26.25" hidden="1">
      <c r="A59" s="25" t="s">
        <v>93</v>
      </c>
      <c r="B59" s="27" t="s">
        <v>49</v>
      </c>
      <c r="C59" s="27" t="s">
        <v>52</v>
      </c>
      <c r="D59" s="27" t="s">
        <v>95</v>
      </c>
      <c r="E59" s="27" t="s">
        <v>90</v>
      </c>
      <c r="F59" s="83">
        <f>F60</f>
        <v>0</v>
      </c>
      <c r="G59" s="83">
        <f t="shared" si="34"/>
        <v>140</v>
      </c>
      <c r="H59" s="83">
        <f t="shared" si="34"/>
        <v>140</v>
      </c>
      <c r="I59" s="83">
        <f t="shared" si="34"/>
        <v>140</v>
      </c>
      <c r="J59" s="83">
        <f t="shared" si="34"/>
        <v>140</v>
      </c>
      <c r="K59" s="83">
        <f t="shared" si="34"/>
        <v>3.6</v>
      </c>
      <c r="L59" s="83">
        <f t="shared" si="34"/>
        <v>0</v>
      </c>
      <c r="M59" s="83">
        <f t="shared" si="34"/>
        <v>0</v>
      </c>
      <c r="N59" s="84">
        <f t="shared" si="2"/>
        <v>0</v>
      </c>
      <c r="O59" s="163" t="e">
        <f t="shared" si="3"/>
        <v>#DIV/0!</v>
      </c>
      <c r="P59" s="161" t="e">
        <f t="shared" si="4"/>
        <v>#DIV/0!</v>
      </c>
      <c r="Q59" s="82"/>
    </row>
    <row r="60" spans="1:17" ht="68.25" customHeight="1" hidden="1">
      <c r="A60" s="25" t="s">
        <v>139</v>
      </c>
      <c r="B60" s="29" t="s">
        <v>49</v>
      </c>
      <c r="C60" s="29" t="s">
        <v>52</v>
      </c>
      <c r="D60" s="29" t="s">
        <v>95</v>
      </c>
      <c r="E60" s="29" t="s">
        <v>12</v>
      </c>
      <c r="F60" s="132">
        <v>0</v>
      </c>
      <c r="G60" s="180">
        <v>140</v>
      </c>
      <c r="H60" s="180">
        <v>140</v>
      </c>
      <c r="I60" s="180">
        <v>140</v>
      </c>
      <c r="J60" s="181">
        <v>140</v>
      </c>
      <c r="K60" s="86">
        <v>3.6</v>
      </c>
      <c r="L60" s="86">
        <v>0</v>
      </c>
      <c r="M60" s="86">
        <v>0</v>
      </c>
      <c r="N60" s="84">
        <f t="shared" si="2"/>
        <v>0</v>
      </c>
      <c r="O60" s="163" t="e">
        <f t="shared" si="3"/>
        <v>#DIV/0!</v>
      </c>
      <c r="P60" s="161" t="e">
        <f t="shared" si="4"/>
        <v>#DIV/0!</v>
      </c>
      <c r="Q60" s="82"/>
    </row>
    <row r="61" spans="1:17" ht="26.25">
      <c r="A61" s="30" t="s">
        <v>4</v>
      </c>
      <c r="B61" s="23" t="s">
        <v>49</v>
      </c>
      <c r="C61" s="23" t="s">
        <v>5</v>
      </c>
      <c r="D61" s="23"/>
      <c r="E61" s="23"/>
      <c r="F61" s="176">
        <f>F68+F62+F73</f>
        <v>22347.8</v>
      </c>
      <c r="G61" s="176">
        <f aca="true" t="shared" si="35" ref="G61:L61">G68+G62+G73</f>
        <v>3992.2</v>
      </c>
      <c r="H61" s="176">
        <f t="shared" si="35"/>
        <v>3992.2</v>
      </c>
      <c r="I61" s="176">
        <f t="shared" si="35"/>
        <v>3992.2</v>
      </c>
      <c r="J61" s="176">
        <f t="shared" si="35"/>
        <v>3992.2</v>
      </c>
      <c r="K61" s="176">
        <f t="shared" si="35"/>
        <v>24754.8</v>
      </c>
      <c r="L61" s="176">
        <f t="shared" si="35"/>
        <v>21426.1</v>
      </c>
      <c r="M61" s="176">
        <f>M68+M62+M73</f>
        <v>20960.5</v>
      </c>
      <c r="N61" s="80">
        <f t="shared" si="2"/>
        <v>84.6724675618466</v>
      </c>
      <c r="O61" s="163">
        <f t="shared" si="3"/>
        <v>97.8269493748279</v>
      </c>
      <c r="P61" s="163">
        <f t="shared" si="4"/>
        <v>93.79223010766161</v>
      </c>
      <c r="Q61" s="82"/>
    </row>
    <row r="62" spans="1:17" ht="42" customHeight="1">
      <c r="A62" s="25" t="s">
        <v>140</v>
      </c>
      <c r="B62" s="27" t="s">
        <v>49</v>
      </c>
      <c r="C62" s="27" t="s">
        <v>5</v>
      </c>
      <c r="D62" s="27" t="s">
        <v>141</v>
      </c>
      <c r="E62" s="23"/>
      <c r="F62" s="83">
        <f>F63</f>
        <v>15332</v>
      </c>
      <c r="G62" s="83">
        <f aca="true" t="shared" si="36" ref="G62:L62">G63</f>
        <v>0</v>
      </c>
      <c r="H62" s="83">
        <f t="shared" si="36"/>
        <v>0</v>
      </c>
      <c r="I62" s="83">
        <f t="shared" si="36"/>
        <v>0</v>
      </c>
      <c r="J62" s="83">
        <f t="shared" si="36"/>
        <v>0</v>
      </c>
      <c r="K62" s="83">
        <f t="shared" si="36"/>
        <v>19223.3</v>
      </c>
      <c r="L62" s="83">
        <f t="shared" si="36"/>
        <v>15332</v>
      </c>
      <c r="M62" s="83">
        <f aca="true" t="shared" si="37" ref="G62:M66">M63</f>
        <v>15332</v>
      </c>
      <c r="N62" s="84">
        <f t="shared" si="2"/>
        <v>79.75737776552413</v>
      </c>
      <c r="O62" s="161">
        <f t="shared" si="3"/>
        <v>100</v>
      </c>
      <c r="P62" s="161">
        <f t="shared" si="4"/>
        <v>100</v>
      </c>
      <c r="Q62" s="82"/>
    </row>
    <row r="63" spans="1:17" ht="27.75" customHeight="1">
      <c r="A63" s="25" t="s">
        <v>142</v>
      </c>
      <c r="B63" s="27" t="s">
        <v>49</v>
      </c>
      <c r="C63" s="27" t="s">
        <v>5</v>
      </c>
      <c r="D63" s="27" t="s">
        <v>143</v>
      </c>
      <c r="E63" s="23"/>
      <c r="F63" s="83">
        <f>F64</f>
        <v>15332</v>
      </c>
      <c r="G63" s="83">
        <f t="shared" si="37"/>
        <v>0</v>
      </c>
      <c r="H63" s="83">
        <f t="shared" si="37"/>
        <v>0</v>
      </c>
      <c r="I63" s="83">
        <f t="shared" si="37"/>
        <v>0</v>
      </c>
      <c r="J63" s="83">
        <f t="shared" si="37"/>
        <v>0</v>
      </c>
      <c r="K63" s="83">
        <f t="shared" si="37"/>
        <v>19223.3</v>
      </c>
      <c r="L63" s="83">
        <f t="shared" si="37"/>
        <v>15332</v>
      </c>
      <c r="M63" s="83">
        <f t="shared" si="37"/>
        <v>15332</v>
      </c>
      <c r="N63" s="84">
        <f t="shared" si="2"/>
        <v>79.75737776552413</v>
      </c>
      <c r="O63" s="161">
        <f t="shared" si="3"/>
        <v>100</v>
      </c>
      <c r="P63" s="161">
        <f t="shared" si="4"/>
        <v>100</v>
      </c>
      <c r="Q63" s="82"/>
    </row>
    <row r="64" spans="1:17" ht="60.75" customHeight="1">
      <c r="A64" s="25" t="s">
        <v>212</v>
      </c>
      <c r="B64" s="27" t="s">
        <v>49</v>
      </c>
      <c r="C64" s="27" t="s">
        <v>5</v>
      </c>
      <c r="D64" s="27" t="s">
        <v>144</v>
      </c>
      <c r="E64" s="23"/>
      <c r="F64" s="83">
        <f>F65</f>
        <v>15332</v>
      </c>
      <c r="G64" s="83">
        <f t="shared" si="37"/>
        <v>0</v>
      </c>
      <c r="H64" s="83">
        <f t="shared" si="37"/>
        <v>0</v>
      </c>
      <c r="I64" s="83">
        <f t="shared" si="37"/>
        <v>0</v>
      </c>
      <c r="J64" s="83">
        <f t="shared" si="37"/>
        <v>0</v>
      </c>
      <c r="K64" s="83">
        <f t="shared" si="37"/>
        <v>19223.3</v>
      </c>
      <c r="L64" s="83">
        <f t="shared" si="37"/>
        <v>15332</v>
      </c>
      <c r="M64" s="83">
        <f t="shared" si="37"/>
        <v>15332</v>
      </c>
      <c r="N64" s="84">
        <f t="shared" si="2"/>
        <v>79.75737776552413</v>
      </c>
      <c r="O64" s="161">
        <f t="shared" si="3"/>
        <v>100</v>
      </c>
      <c r="P64" s="161">
        <f t="shared" si="4"/>
        <v>100</v>
      </c>
      <c r="Q64" s="82"/>
    </row>
    <row r="65" spans="1:17" ht="54.75" customHeight="1">
      <c r="A65" s="25" t="s">
        <v>211</v>
      </c>
      <c r="B65" s="27" t="s">
        <v>49</v>
      </c>
      <c r="C65" s="27" t="s">
        <v>5</v>
      </c>
      <c r="D65" s="27" t="s">
        <v>145</v>
      </c>
      <c r="E65" s="23"/>
      <c r="F65" s="83">
        <f>F66</f>
        <v>15332</v>
      </c>
      <c r="G65" s="83">
        <f t="shared" si="37"/>
        <v>0</v>
      </c>
      <c r="H65" s="83">
        <f t="shared" si="37"/>
        <v>0</v>
      </c>
      <c r="I65" s="83">
        <f t="shared" si="37"/>
        <v>0</v>
      </c>
      <c r="J65" s="83">
        <f t="shared" si="37"/>
        <v>0</v>
      </c>
      <c r="K65" s="83">
        <f t="shared" si="37"/>
        <v>19223.3</v>
      </c>
      <c r="L65" s="83">
        <f t="shared" si="37"/>
        <v>15332</v>
      </c>
      <c r="M65" s="83">
        <f t="shared" si="37"/>
        <v>15332</v>
      </c>
      <c r="N65" s="84">
        <f t="shared" si="2"/>
        <v>79.75737776552413</v>
      </c>
      <c r="O65" s="161">
        <f t="shared" si="3"/>
        <v>100</v>
      </c>
      <c r="P65" s="161">
        <f t="shared" si="4"/>
        <v>100</v>
      </c>
      <c r="Q65" s="82"/>
    </row>
    <row r="66" spans="1:17" ht="39.75" customHeight="1">
      <c r="A66" s="25" t="s">
        <v>325</v>
      </c>
      <c r="B66" s="27" t="s">
        <v>49</v>
      </c>
      <c r="C66" s="27" t="s">
        <v>5</v>
      </c>
      <c r="D66" s="27" t="s">
        <v>145</v>
      </c>
      <c r="E66" s="27" t="s">
        <v>84</v>
      </c>
      <c r="F66" s="83">
        <f>F67</f>
        <v>15332</v>
      </c>
      <c r="G66" s="83">
        <f t="shared" si="37"/>
        <v>0</v>
      </c>
      <c r="H66" s="83">
        <f t="shared" si="37"/>
        <v>0</v>
      </c>
      <c r="I66" s="83">
        <f t="shared" si="37"/>
        <v>0</v>
      </c>
      <c r="J66" s="83">
        <f t="shared" si="37"/>
        <v>0</v>
      </c>
      <c r="K66" s="83">
        <f t="shared" si="37"/>
        <v>19223.3</v>
      </c>
      <c r="L66" s="83">
        <f t="shared" si="37"/>
        <v>15332</v>
      </c>
      <c r="M66" s="83">
        <f t="shared" si="37"/>
        <v>15332</v>
      </c>
      <c r="N66" s="84">
        <f t="shared" si="2"/>
        <v>79.75737776552413</v>
      </c>
      <c r="O66" s="161">
        <f t="shared" si="3"/>
        <v>100</v>
      </c>
      <c r="P66" s="161">
        <f t="shared" si="4"/>
        <v>100</v>
      </c>
      <c r="Q66" s="82"/>
    </row>
    <row r="67" spans="1:17" ht="40.5" customHeight="1">
      <c r="A67" s="25" t="s">
        <v>87</v>
      </c>
      <c r="B67" s="27" t="s">
        <v>49</v>
      </c>
      <c r="C67" s="27" t="s">
        <v>5</v>
      </c>
      <c r="D67" s="27" t="s">
        <v>145</v>
      </c>
      <c r="E67" s="27" t="s">
        <v>85</v>
      </c>
      <c r="F67" s="83">
        <v>15332</v>
      </c>
      <c r="G67" s="176"/>
      <c r="H67" s="176"/>
      <c r="I67" s="176"/>
      <c r="J67" s="182"/>
      <c r="K67" s="133">
        <v>19223.3</v>
      </c>
      <c r="L67" s="133">
        <v>15332</v>
      </c>
      <c r="M67" s="133">
        <v>15332</v>
      </c>
      <c r="N67" s="84">
        <f t="shared" si="2"/>
        <v>79.75737776552413</v>
      </c>
      <c r="O67" s="161">
        <f t="shared" si="3"/>
        <v>100</v>
      </c>
      <c r="P67" s="161">
        <f t="shared" si="4"/>
        <v>100</v>
      </c>
      <c r="Q67" s="82"/>
    </row>
    <row r="68" spans="1:17" ht="26.25">
      <c r="A68" s="25" t="s">
        <v>10</v>
      </c>
      <c r="B68" s="27" t="s">
        <v>49</v>
      </c>
      <c r="C68" s="27" t="s">
        <v>5</v>
      </c>
      <c r="D68" s="27" t="s">
        <v>96</v>
      </c>
      <c r="E68" s="27"/>
      <c r="F68" s="83">
        <f>F69</f>
        <v>3445</v>
      </c>
      <c r="G68" s="83">
        <f aca="true" t="shared" si="38" ref="G68:L68">G69</f>
        <v>3956</v>
      </c>
      <c r="H68" s="83">
        <f t="shared" si="38"/>
        <v>3956</v>
      </c>
      <c r="I68" s="83">
        <f t="shared" si="38"/>
        <v>3956</v>
      </c>
      <c r="J68" s="83">
        <f t="shared" si="38"/>
        <v>3956</v>
      </c>
      <c r="K68" s="83">
        <f t="shared" si="38"/>
        <v>2251</v>
      </c>
      <c r="L68" s="83">
        <f t="shared" si="38"/>
        <v>2523.3</v>
      </c>
      <c r="M68" s="83">
        <f aca="true" t="shared" si="39" ref="G68:M71">M69</f>
        <v>2339.8</v>
      </c>
      <c r="N68" s="84">
        <f t="shared" si="2"/>
        <v>103.94491337183476</v>
      </c>
      <c r="O68" s="161">
        <f t="shared" si="3"/>
        <v>92.72777711726707</v>
      </c>
      <c r="P68" s="161">
        <f t="shared" si="4"/>
        <v>67.91872278664732</v>
      </c>
      <c r="Q68" s="82"/>
    </row>
    <row r="69" spans="1:17" s="13" customFormat="1" ht="26.25">
      <c r="A69" s="25" t="s">
        <v>11</v>
      </c>
      <c r="B69" s="27" t="s">
        <v>49</v>
      </c>
      <c r="C69" s="27" t="s">
        <v>5</v>
      </c>
      <c r="D69" s="27" t="s">
        <v>97</v>
      </c>
      <c r="E69" s="27"/>
      <c r="F69" s="83">
        <f>F70</f>
        <v>3445</v>
      </c>
      <c r="G69" s="83">
        <f t="shared" si="39"/>
        <v>3956</v>
      </c>
      <c r="H69" s="83">
        <f t="shared" si="39"/>
        <v>3956</v>
      </c>
      <c r="I69" s="83">
        <f t="shared" si="39"/>
        <v>3956</v>
      </c>
      <c r="J69" s="83">
        <f t="shared" si="39"/>
        <v>3956</v>
      </c>
      <c r="K69" s="83">
        <f t="shared" si="39"/>
        <v>2251</v>
      </c>
      <c r="L69" s="83">
        <f t="shared" si="39"/>
        <v>2523.3</v>
      </c>
      <c r="M69" s="83">
        <f t="shared" si="39"/>
        <v>2339.8</v>
      </c>
      <c r="N69" s="84">
        <f t="shared" si="2"/>
        <v>103.94491337183476</v>
      </c>
      <c r="O69" s="161">
        <f t="shared" si="3"/>
        <v>92.72777711726707</v>
      </c>
      <c r="P69" s="161">
        <f t="shared" si="4"/>
        <v>67.91872278664732</v>
      </c>
      <c r="Q69" s="90"/>
    </row>
    <row r="70" spans="1:17" ht="53.25" customHeight="1">
      <c r="A70" s="60" t="s">
        <v>146</v>
      </c>
      <c r="B70" s="29" t="s">
        <v>49</v>
      </c>
      <c r="C70" s="29" t="s">
        <v>5</v>
      </c>
      <c r="D70" s="29" t="s">
        <v>98</v>
      </c>
      <c r="E70" s="29"/>
      <c r="F70" s="132">
        <f>F71</f>
        <v>3445</v>
      </c>
      <c r="G70" s="132">
        <f t="shared" si="39"/>
        <v>3956</v>
      </c>
      <c r="H70" s="132">
        <f t="shared" si="39"/>
        <v>3956</v>
      </c>
      <c r="I70" s="132">
        <f t="shared" si="39"/>
        <v>3956</v>
      </c>
      <c r="J70" s="132">
        <f t="shared" si="39"/>
        <v>3956</v>
      </c>
      <c r="K70" s="132">
        <f t="shared" si="39"/>
        <v>2251</v>
      </c>
      <c r="L70" s="132">
        <f t="shared" si="39"/>
        <v>2523.3</v>
      </c>
      <c r="M70" s="132">
        <f t="shared" si="39"/>
        <v>2339.8</v>
      </c>
      <c r="N70" s="84">
        <f t="shared" si="2"/>
        <v>103.94491337183476</v>
      </c>
      <c r="O70" s="161">
        <f t="shared" si="3"/>
        <v>92.72777711726707</v>
      </c>
      <c r="P70" s="161">
        <f t="shared" si="4"/>
        <v>67.91872278664732</v>
      </c>
      <c r="Q70" s="82"/>
    </row>
    <row r="71" spans="1:17" ht="45" customHeight="1">
      <c r="A71" s="25" t="s">
        <v>325</v>
      </c>
      <c r="B71" s="29" t="s">
        <v>49</v>
      </c>
      <c r="C71" s="29" t="s">
        <v>5</v>
      </c>
      <c r="D71" s="29" t="s">
        <v>98</v>
      </c>
      <c r="E71" s="29" t="s">
        <v>84</v>
      </c>
      <c r="F71" s="132">
        <f>F72</f>
        <v>3445</v>
      </c>
      <c r="G71" s="132">
        <f t="shared" si="39"/>
        <v>3956</v>
      </c>
      <c r="H71" s="132">
        <f t="shared" si="39"/>
        <v>3956</v>
      </c>
      <c r="I71" s="132">
        <f t="shared" si="39"/>
        <v>3956</v>
      </c>
      <c r="J71" s="132">
        <f t="shared" si="39"/>
        <v>3956</v>
      </c>
      <c r="K71" s="132">
        <f t="shared" si="39"/>
        <v>2251</v>
      </c>
      <c r="L71" s="132">
        <f t="shared" si="39"/>
        <v>2523.3</v>
      </c>
      <c r="M71" s="132">
        <f t="shared" si="39"/>
        <v>2339.8</v>
      </c>
      <c r="N71" s="84">
        <f t="shared" si="2"/>
        <v>103.94491337183476</v>
      </c>
      <c r="O71" s="161">
        <f t="shared" si="3"/>
        <v>92.72777711726707</v>
      </c>
      <c r="P71" s="161">
        <f t="shared" si="4"/>
        <v>67.91872278664732</v>
      </c>
      <c r="Q71" s="82"/>
    </row>
    <row r="72" spans="1:17" ht="42.75" customHeight="1">
      <c r="A72" s="25" t="s">
        <v>87</v>
      </c>
      <c r="B72" s="27" t="s">
        <v>49</v>
      </c>
      <c r="C72" s="27" t="s">
        <v>5</v>
      </c>
      <c r="D72" s="29" t="s">
        <v>98</v>
      </c>
      <c r="E72" s="27" t="s">
        <v>85</v>
      </c>
      <c r="F72" s="83">
        <v>3445</v>
      </c>
      <c r="G72" s="83">
        <v>3956</v>
      </c>
      <c r="H72" s="83">
        <v>3956</v>
      </c>
      <c r="I72" s="83">
        <v>3956</v>
      </c>
      <c r="J72" s="85">
        <v>3956</v>
      </c>
      <c r="K72" s="86">
        <v>2251</v>
      </c>
      <c r="L72" s="86">
        <v>2523.3</v>
      </c>
      <c r="M72" s="86">
        <v>2339.8</v>
      </c>
      <c r="N72" s="84">
        <f t="shared" si="2"/>
        <v>103.94491337183476</v>
      </c>
      <c r="O72" s="185">
        <f t="shared" si="3"/>
        <v>92.72777711726707</v>
      </c>
      <c r="P72" s="161">
        <f t="shared" si="4"/>
        <v>67.91872278664732</v>
      </c>
      <c r="Q72" s="82"/>
    </row>
    <row r="73" spans="1:17" ht="26.25">
      <c r="A73" s="25" t="s">
        <v>1</v>
      </c>
      <c r="B73" s="27" t="s">
        <v>49</v>
      </c>
      <c r="C73" s="27" t="s">
        <v>5</v>
      </c>
      <c r="D73" s="29" t="s">
        <v>105</v>
      </c>
      <c r="E73" s="27"/>
      <c r="F73" s="83">
        <f>F78+F74</f>
        <v>3570.8</v>
      </c>
      <c r="G73" s="83">
        <f aca="true" t="shared" si="40" ref="G73:L73">G78+G74</f>
        <v>36.2</v>
      </c>
      <c r="H73" s="83">
        <f t="shared" si="40"/>
        <v>36.2</v>
      </c>
      <c r="I73" s="83">
        <f t="shared" si="40"/>
        <v>36.2</v>
      </c>
      <c r="J73" s="83">
        <f t="shared" si="40"/>
        <v>36.2</v>
      </c>
      <c r="K73" s="83">
        <f t="shared" si="40"/>
        <v>3280.5</v>
      </c>
      <c r="L73" s="83">
        <f t="shared" si="40"/>
        <v>3570.8</v>
      </c>
      <c r="M73" s="83">
        <f>M78+M74</f>
        <v>3288.7</v>
      </c>
      <c r="N73" s="84">
        <f t="shared" si="2"/>
        <v>100.24996189605243</v>
      </c>
      <c r="O73" s="185">
        <f t="shared" si="3"/>
        <v>92.09980956648369</v>
      </c>
      <c r="P73" s="161">
        <f t="shared" si="4"/>
        <v>92.09980956648369</v>
      </c>
      <c r="Q73" s="82"/>
    </row>
    <row r="74" spans="1:17" ht="52.5">
      <c r="A74" s="25" t="s">
        <v>213</v>
      </c>
      <c r="B74" s="27" t="s">
        <v>49</v>
      </c>
      <c r="C74" s="27" t="s">
        <v>5</v>
      </c>
      <c r="D74" s="27" t="s">
        <v>214</v>
      </c>
      <c r="E74" s="27"/>
      <c r="F74" s="83">
        <f>F75</f>
        <v>36</v>
      </c>
      <c r="G74" s="83">
        <f aca="true" t="shared" si="41" ref="G74:M74">G75</f>
        <v>36.2</v>
      </c>
      <c r="H74" s="83">
        <f t="shared" si="41"/>
        <v>36.2</v>
      </c>
      <c r="I74" s="83">
        <f t="shared" si="41"/>
        <v>36.2</v>
      </c>
      <c r="J74" s="83">
        <f t="shared" si="41"/>
        <v>36.2</v>
      </c>
      <c r="K74" s="83">
        <f t="shared" si="41"/>
        <v>36.2</v>
      </c>
      <c r="L74" s="83">
        <f t="shared" si="41"/>
        <v>36</v>
      </c>
      <c r="M74" s="83">
        <f t="shared" si="41"/>
        <v>36</v>
      </c>
      <c r="N74" s="84">
        <f t="shared" si="2"/>
        <v>99.44751381215468</v>
      </c>
      <c r="O74" s="161">
        <f t="shared" si="3"/>
        <v>100</v>
      </c>
      <c r="P74" s="161">
        <f t="shared" si="4"/>
        <v>100</v>
      </c>
      <c r="Q74" s="82"/>
    </row>
    <row r="75" spans="1:17" ht="92.25">
      <c r="A75" s="70" t="s">
        <v>329</v>
      </c>
      <c r="B75" s="27" t="s">
        <v>49</v>
      </c>
      <c r="C75" s="27" t="s">
        <v>5</v>
      </c>
      <c r="D75" s="27" t="s">
        <v>328</v>
      </c>
      <c r="E75" s="27"/>
      <c r="F75" s="83">
        <f>F76</f>
        <v>36</v>
      </c>
      <c r="G75" s="83">
        <f aca="true" t="shared" si="42" ref="G75:M75">G76</f>
        <v>36.2</v>
      </c>
      <c r="H75" s="83">
        <f t="shared" si="42"/>
        <v>36.2</v>
      </c>
      <c r="I75" s="83">
        <f t="shared" si="42"/>
        <v>36.2</v>
      </c>
      <c r="J75" s="83">
        <f t="shared" si="42"/>
        <v>36.2</v>
      </c>
      <c r="K75" s="83">
        <f t="shared" si="42"/>
        <v>36.2</v>
      </c>
      <c r="L75" s="83">
        <f t="shared" si="42"/>
        <v>36</v>
      </c>
      <c r="M75" s="83">
        <f t="shared" si="42"/>
        <v>36</v>
      </c>
      <c r="N75" s="84"/>
      <c r="O75" s="161">
        <f t="shared" si="3"/>
        <v>100</v>
      </c>
      <c r="P75" s="161">
        <f t="shared" si="4"/>
        <v>100</v>
      </c>
      <c r="Q75" s="82"/>
    </row>
    <row r="76" spans="1:17" ht="39">
      <c r="A76" s="25" t="s">
        <v>86</v>
      </c>
      <c r="B76" s="27" t="s">
        <v>49</v>
      </c>
      <c r="C76" s="27" t="s">
        <v>5</v>
      </c>
      <c r="D76" s="27" t="s">
        <v>328</v>
      </c>
      <c r="E76" s="27" t="s">
        <v>84</v>
      </c>
      <c r="F76" s="83">
        <f>F77</f>
        <v>36</v>
      </c>
      <c r="G76" s="83">
        <f aca="true" t="shared" si="43" ref="G76:L76">G77</f>
        <v>36.2</v>
      </c>
      <c r="H76" s="83">
        <f t="shared" si="43"/>
        <v>36.2</v>
      </c>
      <c r="I76" s="83">
        <f t="shared" si="43"/>
        <v>36.2</v>
      </c>
      <c r="J76" s="83">
        <f t="shared" si="43"/>
        <v>36.2</v>
      </c>
      <c r="K76" s="83">
        <f t="shared" si="43"/>
        <v>36.2</v>
      </c>
      <c r="L76" s="83">
        <f t="shared" si="43"/>
        <v>36</v>
      </c>
      <c r="M76" s="83">
        <f>M77</f>
        <v>36</v>
      </c>
      <c r="N76" s="84">
        <f t="shared" si="2"/>
        <v>99.44751381215468</v>
      </c>
      <c r="O76" s="161">
        <f t="shared" si="3"/>
        <v>100</v>
      </c>
      <c r="P76" s="161">
        <f t="shared" si="4"/>
        <v>100</v>
      </c>
      <c r="Q76" s="82"/>
    </row>
    <row r="77" spans="1:17" ht="39">
      <c r="A77" s="25" t="s">
        <v>87</v>
      </c>
      <c r="B77" s="27" t="s">
        <v>49</v>
      </c>
      <c r="C77" s="27" t="s">
        <v>5</v>
      </c>
      <c r="D77" s="27" t="s">
        <v>328</v>
      </c>
      <c r="E77" s="27" t="s">
        <v>85</v>
      </c>
      <c r="F77" s="83">
        <v>36</v>
      </c>
      <c r="G77" s="83">
        <v>36.2</v>
      </c>
      <c r="H77" s="83">
        <v>36.2</v>
      </c>
      <c r="I77" s="83">
        <v>36.2</v>
      </c>
      <c r="J77" s="83">
        <v>36.2</v>
      </c>
      <c r="K77" s="83">
        <v>36.2</v>
      </c>
      <c r="L77" s="83">
        <v>36</v>
      </c>
      <c r="M77" s="83">
        <v>36</v>
      </c>
      <c r="N77" s="84">
        <f t="shared" si="2"/>
        <v>99.44751381215468</v>
      </c>
      <c r="O77" s="161">
        <f t="shared" si="3"/>
        <v>100</v>
      </c>
      <c r="P77" s="161">
        <f t="shared" si="4"/>
        <v>100</v>
      </c>
      <c r="Q77" s="82"/>
    </row>
    <row r="78" spans="1:17" ht="40.5" customHeight="1">
      <c r="A78" s="25" t="s">
        <v>147</v>
      </c>
      <c r="B78" s="27" t="s">
        <v>49</v>
      </c>
      <c r="C78" s="27" t="s">
        <v>5</v>
      </c>
      <c r="D78" s="29" t="s">
        <v>148</v>
      </c>
      <c r="E78" s="27"/>
      <c r="F78" s="83">
        <f>F79+F84+F82</f>
        <v>3534.8</v>
      </c>
      <c r="G78" s="83">
        <f aca="true" t="shared" si="44" ref="G78:L78">G79+G84+G82</f>
        <v>0</v>
      </c>
      <c r="H78" s="83">
        <f t="shared" si="44"/>
        <v>0</v>
      </c>
      <c r="I78" s="83">
        <f t="shared" si="44"/>
        <v>0</v>
      </c>
      <c r="J78" s="83">
        <f t="shared" si="44"/>
        <v>0</v>
      </c>
      <c r="K78" s="83">
        <f t="shared" si="44"/>
        <v>3244.3</v>
      </c>
      <c r="L78" s="83">
        <f t="shared" si="44"/>
        <v>3534.8</v>
      </c>
      <c r="M78" s="83">
        <f>M79+M84+M82</f>
        <v>3252.7</v>
      </c>
      <c r="N78" s="84">
        <f t="shared" si="2"/>
        <v>100.25891563665506</v>
      </c>
      <c r="O78" s="161">
        <f t="shared" si="3"/>
        <v>92.01935045830032</v>
      </c>
      <c r="P78" s="195">
        <f>P79+P84</f>
        <v>189.0870406189555</v>
      </c>
      <c r="Q78" s="82"/>
    </row>
    <row r="79" spans="1:17" ht="93.75" customHeight="1">
      <c r="A79" s="26" t="s">
        <v>215</v>
      </c>
      <c r="B79" s="27" t="s">
        <v>49</v>
      </c>
      <c r="C79" s="27" t="s">
        <v>5</v>
      </c>
      <c r="D79" s="29" t="s">
        <v>149</v>
      </c>
      <c r="E79" s="27"/>
      <c r="F79" s="83">
        <f>F80</f>
        <v>2585</v>
      </c>
      <c r="G79" s="83">
        <f aca="true" t="shared" si="45" ref="G79:L79">G80</f>
        <v>0</v>
      </c>
      <c r="H79" s="83">
        <f t="shared" si="45"/>
        <v>0</v>
      </c>
      <c r="I79" s="83">
        <f t="shared" si="45"/>
        <v>0</v>
      </c>
      <c r="J79" s="83">
        <f t="shared" si="45"/>
        <v>0</v>
      </c>
      <c r="K79" s="83">
        <f t="shared" si="45"/>
        <v>2114</v>
      </c>
      <c r="L79" s="83">
        <f t="shared" si="45"/>
        <v>2585</v>
      </c>
      <c r="M79" s="83">
        <f aca="true" t="shared" si="46" ref="G79:M80">M80</f>
        <v>2302.9</v>
      </c>
      <c r="N79" s="84">
        <f t="shared" si="2"/>
        <v>108.9356669820246</v>
      </c>
      <c r="O79" s="161">
        <f t="shared" si="3"/>
        <v>89.08704061895551</v>
      </c>
      <c r="P79" s="161">
        <f t="shared" si="4"/>
        <v>89.08704061895551</v>
      </c>
      <c r="Q79" s="82"/>
    </row>
    <row r="80" spans="1:17" ht="51.75" customHeight="1">
      <c r="A80" s="25" t="s">
        <v>325</v>
      </c>
      <c r="B80" s="27" t="s">
        <v>49</v>
      </c>
      <c r="C80" s="27" t="s">
        <v>5</v>
      </c>
      <c r="D80" s="29" t="s">
        <v>149</v>
      </c>
      <c r="E80" s="27" t="s">
        <v>84</v>
      </c>
      <c r="F80" s="83">
        <f>F81</f>
        <v>2585</v>
      </c>
      <c r="G80" s="83">
        <f t="shared" si="46"/>
        <v>0</v>
      </c>
      <c r="H80" s="83">
        <f t="shared" si="46"/>
        <v>0</v>
      </c>
      <c r="I80" s="83">
        <f t="shared" si="46"/>
        <v>0</v>
      </c>
      <c r="J80" s="83">
        <f t="shared" si="46"/>
        <v>0</v>
      </c>
      <c r="K80" s="83">
        <f t="shared" si="46"/>
        <v>2114</v>
      </c>
      <c r="L80" s="83">
        <f t="shared" si="46"/>
        <v>2585</v>
      </c>
      <c r="M80" s="83">
        <f t="shared" si="46"/>
        <v>2302.9</v>
      </c>
      <c r="N80" s="84">
        <f t="shared" si="2"/>
        <v>108.9356669820246</v>
      </c>
      <c r="O80" s="161">
        <f t="shared" si="3"/>
        <v>89.08704061895551</v>
      </c>
      <c r="P80" s="161">
        <f t="shared" si="4"/>
        <v>89.08704061895551</v>
      </c>
      <c r="Q80" s="82"/>
    </row>
    <row r="81" spans="1:17" ht="47.25" customHeight="1">
      <c r="A81" s="25" t="s">
        <v>87</v>
      </c>
      <c r="B81" s="27" t="s">
        <v>49</v>
      </c>
      <c r="C81" s="27" t="s">
        <v>5</v>
      </c>
      <c r="D81" s="29" t="s">
        <v>149</v>
      </c>
      <c r="E81" s="27" t="s">
        <v>85</v>
      </c>
      <c r="F81" s="83">
        <v>2585</v>
      </c>
      <c r="G81" s="83"/>
      <c r="H81" s="83"/>
      <c r="I81" s="83"/>
      <c r="J81" s="85"/>
      <c r="K81" s="133">
        <v>2114</v>
      </c>
      <c r="L81" s="87">
        <v>2585</v>
      </c>
      <c r="M81" s="87">
        <v>2302.9</v>
      </c>
      <c r="N81" s="84">
        <f t="shared" si="2"/>
        <v>108.9356669820246</v>
      </c>
      <c r="O81" s="161">
        <f t="shared" si="3"/>
        <v>89.08704061895551</v>
      </c>
      <c r="P81" s="161">
        <f t="shared" si="4"/>
        <v>89.08704061895551</v>
      </c>
      <c r="Q81" s="82"/>
    </row>
    <row r="82" spans="1:17" ht="45" customHeight="1" hidden="1">
      <c r="A82" s="25" t="s">
        <v>86</v>
      </c>
      <c r="B82" s="27" t="s">
        <v>49</v>
      </c>
      <c r="C82" s="27" t="s">
        <v>5</v>
      </c>
      <c r="D82" s="29" t="s">
        <v>263</v>
      </c>
      <c r="E82" s="27" t="s">
        <v>84</v>
      </c>
      <c r="F82" s="83">
        <f>F83</f>
        <v>0</v>
      </c>
      <c r="G82" s="83">
        <f aca="true" t="shared" si="47" ref="G82:M82">G83</f>
        <v>0</v>
      </c>
      <c r="H82" s="83">
        <f t="shared" si="47"/>
        <v>0</v>
      </c>
      <c r="I82" s="83">
        <f t="shared" si="47"/>
        <v>0</v>
      </c>
      <c r="J82" s="83">
        <f t="shared" si="47"/>
        <v>0</v>
      </c>
      <c r="K82" s="83">
        <f t="shared" si="47"/>
        <v>168</v>
      </c>
      <c r="L82" s="83"/>
      <c r="M82" s="83">
        <f t="shared" si="47"/>
        <v>0</v>
      </c>
      <c r="N82" s="84">
        <f t="shared" si="2"/>
        <v>0</v>
      </c>
      <c r="O82" s="185" t="e">
        <f aca="true" t="shared" si="48" ref="O82:O159">M82/L82*100</f>
        <v>#DIV/0!</v>
      </c>
      <c r="P82" s="161" t="e">
        <f t="shared" si="4"/>
        <v>#DIV/0!</v>
      </c>
      <c r="Q82" s="82"/>
    </row>
    <row r="83" spans="1:17" ht="39" hidden="1">
      <c r="A83" s="25" t="s">
        <v>87</v>
      </c>
      <c r="B83" s="31" t="s">
        <v>49</v>
      </c>
      <c r="C83" s="31" t="s">
        <v>5</v>
      </c>
      <c r="D83" s="75" t="s">
        <v>263</v>
      </c>
      <c r="E83" s="31" t="s">
        <v>85</v>
      </c>
      <c r="F83" s="127"/>
      <c r="G83" s="127"/>
      <c r="H83" s="127"/>
      <c r="I83" s="127"/>
      <c r="J83" s="128"/>
      <c r="K83" s="130">
        <v>168</v>
      </c>
      <c r="L83" s="130"/>
      <c r="M83" s="130"/>
      <c r="N83" s="84">
        <f t="shared" si="2"/>
        <v>0</v>
      </c>
      <c r="O83" s="185" t="e">
        <f t="shared" si="48"/>
        <v>#DIV/0!</v>
      </c>
      <c r="P83" s="161" t="e">
        <f t="shared" si="4"/>
        <v>#DIV/0!</v>
      </c>
      <c r="Q83" s="82"/>
    </row>
    <row r="84" spans="1:17" ht="105">
      <c r="A84" s="26" t="s">
        <v>216</v>
      </c>
      <c r="B84" s="31" t="s">
        <v>49</v>
      </c>
      <c r="C84" s="31" t="s">
        <v>5</v>
      </c>
      <c r="D84" s="27" t="s">
        <v>217</v>
      </c>
      <c r="E84" s="32"/>
      <c r="F84" s="87">
        <f>F85</f>
        <v>949.8</v>
      </c>
      <c r="G84" s="87">
        <f aca="true" t="shared" si="49" ref="G84:L84">G85</f>
        <v>0</v>
      </c>
      <c r="H84" s="87">
        <f t="shared" si="49"/>
        <v>0</v>
      </c>
      <c r="I84" s="87">
        <f t="shared" si="49"/>
        <v>0</v>
      </c>
      <c r="J84" s="87">
        <f t="shared" si="49"/>
        <v>0</v>
      </c>
      <c r="K84" s="87">
        <f t="shared" si="49"/>
        <v>962.3</v>
      </c>
      <c r="L84" s="87">
        <f t="shared" si="49"/>
        <v>949.8</v>
      </c>
      <c r="M84" s="87">
        <f aca="true" t="shared" si="50" ref="G84:M85">M85</f>
        <v>949.8</v>
      </c>
      <c r="N84" s="84">
        <f t="shared" si="2"/>
        <v>98.70102878520211</v>
      </c>
      <c r="O84" s="161">
        <f t="shared" si="48"/>
        <v>100</v>
      </c>
      <c r="P84" s="161">
        <f t="shared" si="4"/>
        <v>100</v>
      </c>
      <c r="Q84" s="82"/>
    </row>
    <row r="85" spans="1:17" ht="26.25">
      <c r="A85" s="25" t="s">
        <v>325</v>
      </c>
      <c r="B85" s="31" t="s">
        <v>49</v>
      </c>
      <c r="C85" s="31" t="s">
        <v>5</v>
      </c>
      <c r="D85" s="27" t="s">
        <v>217</v>
      </c>
      <c r="E85" s="32" t="s">
        <v>84</v>
      </c>
      <c r="F85" s="87">
        <f>F86</f>
        <v>949.8</v>
      </c>
      <c r="G85" s="87">
        <f t="shared" si="50"/>
        <v>0</v>
      </c>
      <c r="H85" s="87">
        <f t="shared" si="50"/>
        <v>0</v>
      </c>
      <c r="I85" s="87">
        <f t="shared" si="50"/>
        <v>0</v>
      </c>
      <c r="J85" s="87">
        <f t="shared" si="50"/>
        <v>0</v>
      </c>
      <c r="K85" s="87">
        <f t="shared" si="50"/>
        <v>962.3</v>
      </c>
      <c r="L85" s="87">
        <f t="shared" si="50"/>
        <v>949.8</v>
      </c>
      <c r="M85" s="87">
        <f>M86</f>
        <v>949.8</v>
      </c>
      <c r="N85" s="84">
        <f t="shared" si="2"/>
        <v>98.70102878520211</v>
      </c>
      <c r="O85" s="161">
        <f t="shared" si="48"/>
        <v>100</v>
      </c>
      <c r="P85" s="161">
        <f t="shared" si="4"/>
        <v>100</v>
      </c>
      <c r="Q85" s="82"/>
    </row>
    <row r="86" spans="1:17" ht="39">
      <c r="A86" s="25" t="s">
        <v>87</v>
      </c>
      <c r="B86" s="31" t="s">
        <v>49</v>
      </c>
      <c r="C86" s="31" t="s">
        <v>5</v>
      </c>
      <c r="D86" s="31" t="s">
        <v>217</v>
      </c>
      <c r="E86" s="43" t="s">
        <v>85</v>
      </c>
      <c r="F86" s="129">
        <v>949.8</v>
      </c>
      <c r="G86" s="129"/>
      <c r="H86" s="129"/>
      <c r="I86" s="129"/>
      <c r="J86" s="129"/>
      <c r="K86" s="130">
        <v>962.3</v>
      </c>
      <c r="L86" s="130">
        <v>949.8</v>
      </c>
      <c r="M86" s="130">
        <v>949.8</v>
      </c>
      <c r="N86" s="108">
        <f t="shared" si="2"/>
        <v>98.70102878520211</v>
      </c>
      <c r="O86" s="161">
        <f t="shared" si="48"/>
        <v>100</v>
      </c>
      <c r="P86" s="161">
        <f t="shared" si="4"/>
        <v>100</v>
      </c>
      <c r="Q86" s="82"/>
    </row>
    <row r="87" spans="1:17" ht="26.25">
      <c r="A87" s="30" t="s">
        <v>218</v>
      </c>
      <c r="B87" s="76" t="s">
        <v>49</v>
      </c>
      <c r="C87" s="76" t="s">
        <v>219</v>
      </c>
      <c r="D87" s="76"/>
      <c r="E87" s="32"/>
      <c r="F87" s="88">
        <f>F88+F93</f>
        <v>898</v>
      </c>
      <c r="G87" s="88">
        <f aca="true" t="shared" si="51" ref="G87:L87">G88+G93</f>
        <v>0</v>
      </c>
      <c r="H87" s="88">
        <f t="shared" si="51"/>
        <v>0</v>
      </c>
      <c r="I87" s="88">
        <f t="shared" si="51"/>
        <v>0</v>
      </c>
      <c r="J87" s="88">
        <f t="shared" si="51"/>
        <v>0</v>
      </c>
      <c r="K87" s="88">
        <f t="shared" si="51"/>
        <v>231.3</v>
      </c>
      <c r="L87" s="88">
        <f t="shared" si="51"/>
        <v>898</v>
      </c>
      <c r="M87" s="88">
        <f>M88+M93</f>
        <v>110</v>
      </c>
      <c r="N87" s="196">
        <f t="shared" si="2"/>
        <v>47.55728491137051</v>
      </c>
      <c r="O87" s="163">
        <f t="shared" si="48"/>
        <v>12.24944320712695</v>
      </c>
      <c r="P87" s="166">
        <f t="shared" si="4"/>
        <v>12.24944320712695</v>
      </c>
      <c r="Q87" s="82"/>
    </row>
    <row r="88" spans="1:17" ht="52.5" hidden="1">
      <c r="A88" s="25" t="s">
        <v>220</v>
      </c>
      <c r="B88" s="32" t="s">
        <v>49</v>
      </c>
      <c r="C88" s="32" t="s">
        <v>219</v>
      </c>
      <c r="D88" s="27" t="s">
        <v>228</v>
      </c>
      <c r="E88" s="32"/>
      <c r="F88" s="87">
        <f>F89</f>
        <v>0</v>
      </c>
      <c r="G88" s="87">
        <f aca="true" t="shared" si="52" ref="G88:L88">G89</f>
        <v>0</v>
      </c>
      <c r="H88" s="87">
        <f t="shared" si="52"/>
        <v>0</v>
      </c>
      <c r="I88" s="87">
        <f t="shared" si="52"/>
        <v>0</v>
      </c>
      <c r="J88" s="87">
        <f t="shared" si="52"/>
        <v>0</v>
      </c>
      <c r="K88" s="87">
        <f t="shared" si="52"/>
        <v>0</v>
      </c>
      <c r="L88" s="87">
        <f t="shared" si="52"/>
        <v>0</v>
      </c>
      <c r="M88" s="87">
        <f aca="true" t="shared" si="53" ref="G88:M89">M89</f>
        <v>0</v>
      </c>
      <c r="N88" s="108" t="e">
        <f t="shared" si="2"/>
        <v>#DIV/0!</v>
      </c>
      <c r="O88" s="163" t="e">
        <f t="shared" si="48"/>
        <v>#DIV/0!</v>
      </c>
      <c r="P88" s="161" t="e">
        <f t="shared" si="4"/>
        <v>#DIV/0!</v>
      </c>
      <c r="Q88" s="82"/>
    </row>
    <row r="89" spans="1:17" ht="39" hidden="1">
      <c r="A89" s="25" t="s">
        <v>221</v>
      </c>
      <c r="B89" s="32" t="s">
        <v>49</v>
      </c>
      <c r="C89" s="32" t="s">
        <v>219</v>
      </c>
      <c r="D89" s="27" t="s">
        <v>228</v>
      </c>
      <c r="E89" s="32"/>
      <c r="F89" s="87">
        <f>F90</f>
        <v>0</v>
      </c>
      <c r="G89" s="87">
        <f t="shared" si="53"/>
        <v>0</v>
      </c>
      <c r="H89" s="87">
        <f t="shared" si="53"/>
        <v>0</v>
      </c>
      <c r="I89" s="87">
        <f t="shared" si="53"/>
        <v>0</v>
      </c>
      <c r="J89" s="87">
        <f t="shared" si="53"/>
        <v>0</v>
      </c>
      <c r="K89" s="87">
        <f t="shared" si="53"/>
        <v>0</v>
      </c>
      <c r="L89" s="87">
        <f t="shared" si="53"/>
        <v>0</v>
      </c>
      <c r="M89" s="87">
        <f aca="true" t="shared" si="54" ref="G89:M90">M90</f>
        <v>0</v>
      </c>
      <c r="N89" s="108" t="e">
        <f t="shared" si="2"/>
        <v>#DIV/0!</v>
      </c>
      <c r="O89" s="163" t="e">
        <f t="shared" si="48"/>
        <v>#DIV/0!</v>
      </c>
      <c r="P89" s="161" t="e">
        <f t="shared" si="4"/>
        <v>#DIV/0!</v>
      </c>
      <c r="Q89" s="82"/>
    </row>
    <row r="90" spans="1:17" ht="39" hidden="1">
      <c r="A90" s="25" t="s">
        <v>222</v>
      </c>
      <c r="B90" s="32" t="s">
        <v>49</v>
      </c>
      <c r="C90" s="32" t="s">
        <v>219</v>
      </c>
      <c r="D90" s="27" t="s">
        <v>227</v>
      </c>
      <c r="E90" s="32"/>
      <c r="F90" s="87">
        <f>F91</f>
        <v>0</v>
      </c>
      <c r="G90" s="87">
        <f t="shared" si="54"/>
        <v>0</v>
      </c>
      <c r="H90" s="87">
        <f t="shared" si="54"/>
        <v>0</v>
      </c>
      <c r="I90" s="87">
        <f t="shared" si="54"/>
        <v>0</v>
      </c>
      <c r="J90" s="87">
        <f t="shared" si="54"/>
        <v>0</v>
      </c>
      <c r="K90" s="87">
        <f t="shared" si="54"/>
        <v>0</v>
      </c>
      <c r="L90" s="87">
        <f t="shared" si="54"/>
        <v>0</v>
      </c>
      <c r="M90" s="87">
        <f aca="true" t="shared" si="55" ref="G90:M91">M91</f>
        <v>0</v>
      </c>
      <c r="N90" s="108" t="e">
        <f t="shared" si="2"/>
        <v>#DIV/0!</v>
      </c>
      <c r="O90" s="163" t="e">
        <f t="shared" si="48"/>
        <v>#DIV/0!</v>
      </c>
      <c r="P90" s="161" t="e">
        <f t="shared" si="4"/>
        <v>#DIV/0!</v>
      </c>
      <c r="Q90" s="82"/>
    </row>
    <row r="91" spans="1:17" ht="39" hidden="1">
      <c r="A91" s="25" t="s">
        <v>86</v>
      </c>
      <c r="B91" s="32" t="s">
        <v>49</v>
      </c>
      <c r="C91" s="32" t="s">
        <v>219</v>
      </c>
      <c r="D91" s="27" t="s">
        <v>227</v>
      </c>
      <c r="E91" s="32" t="s">
        <v>84</v>
      </c>
      <c r="F91" s="87">
        <f>F92</f>
        <v>0</v>
      </c>
      <c r="G91" s="87">
        <f t="shared" si="55"/>
        <v>0</v>
      </c>
      <c r="H91" s="87">
        <f t="shared" si="55"/>
        <v>0</v>
      </c>
      <c r="I91" s="87">
        <f t="shared" si="55"/>
        <v>0</v>
      </c>
      <c r="J91" s="87">
        <f t="shared" si="55"/>
        <v>0</v>
      </c>
      <c r="K91" s="87">
        <f t="shared" si="55"/>
        <v>0</v>
      </c>
      <c r="L91" s="87">
        <f t="shared" si="55"/>
        <v>0</v>
      </c>
      <c r="M91" s="87">
        <f>M92</f>
        <v>0</v>
      </c>
      <c r="N91" s="108" t="e">
        <f t="shared" si="2"/>
        <v>#DIV/0!</v>
      </c>
      <c r="O91" s="163" t="e">
        <f t="shared" si="48"/>
        <v>#DIV/0!</v>
      </c>
      <c r="P91" s="161" t="e">
        <f t="shared" si="4"/>
        <v>#DIV/0!</v>
      </c>
      <c r="Q91" s="82"/>
    </row>
    <row r="92" spans="1:17" ht="39" hidden="1">
      <c r="A92" s="25" t="s">
        <v>87</v>
      </c>
      <c r="B92" s="32" t="s">
        <v>49</v>
      </c>
      <c r="C92" s="32" t="s">
        <v>219</v>
      </c>
      <c r="D92" s="27" t="s">
        <v>227</v>
      </c>
      <c r="E92" s="32" t="s">
        <v>85</v>
      </c>
      <c r="F92" s="87"/>
      <c r="G92" s="87"/>
      <c r="H92" s="87"/>
      <c r="I92" s="87"/>
      <c r="J92" s="87"/>
      <c r="K92" s="87"/>
      <c r="L92" s="87"/>
      <c r="M92" s="86"/>
      <c r="N92" s="108" t="e">
        <f t="shared" si="2"/>
        <v>#DIV/0!</v>
      </c>
      <c r="O92" s="163" t="e">
        <f t="shared" si="48"/>
        <v>#DIV/0!</v>
      </c>
      <c r="P92" s="161" t="e">
        <f t="shared" si="4"/>
        <v>#DIV/0!</v>
      </c>
      <c r="Q92" s="82"/>
    </row>
    <row r="93" spans="1:17" ht="26.25">
      <c r="A93" s="25" t="s">
        <v>1</v>
      </c>
      <c r="B93" s="32" t="s">
        <v>49</v>
      </c>
      <c r="C93" s="32" t="s">
        <v>219</v>
      </c>
      <c r="D93" s="27" t="s">
        <v>105</v>
      </c>
      <c r="E93" s="32"/>
      <c r="F93" s="87">
        <f>F94+F98</f>
        <v>898</v>
      </c>
      <c r="G93" s="87">
        <f aca="true" t="shared" si="56" ref="G93:L93">G94+G98</f>
        <v>0</v>
      </c>
      <c r="H93" s="87">
        <f t="shared" si="56"/>
        <v>0</v>
      </c>
      <c r="I93" s="87">
        <f t="shared" si="56"/>
        <v>0</v>
      </c>
      <c r="J93" s="87">
        <f t="shared" si="56"/>
        <v>0</v>
      </c>
      <c r="K93" s="87">
        <f t="shared" si="56"/>
        <v>231.3</v>
      </c>
      <c r="L93" s="87">
        <f t="shared" si="56"/>
        <v>898</v>
      </c>
      <c r="M93" s="87">
        <f>M94+M98</f>
        <v>110</v>
      </c>
      <c r="N93" s="108">
        <f t="shared" si="2"/>
        <v>47.55728491137051</v>
      </c>
      <c r="O93" s="161">
        <f t="shared" si="48"/>
        <v>12.24944320712695</v>
      </c>
      <c r="P93" s="161">
        <f t="shared" si="4"/>
        <v>12.24944320712695</v>
      </c>
      <c r="Q93" s="82"/>
    </row>
    <row r="94" spans="1:17" ht="39">
      <c r="A94" s="25" t="s">
        <v>314</v>
      </c>
      <c r="B94" s="32" t="s">
        <v>49</v>
      </c>
      <c r="C94" s="32" t="s">
        <v>219</v>
      </c>
      <c r="D94" s="27" t="s">
        <v>226</v>
      </c>
      <c r="E94" s="32"/>
      <c r="F94" s="87">
        <f>F95+F101</f>
        <v>898</v>
      </c>
      <c r="G94" s="87">
        <f aca="true" t="shared" si="57" ref="G94:M94">G95+G101</f>
        <v>0</v>
      </c>
      <c r="H94" s="87">
        <f t="shared" si="57"/>
        <v>0</v>
      </c>
      <c r="I94" s="87">
        <f t="shared" si="57"/>
        <v>0</v>
      </c>
      <c r="J94" s="87">
        <f t="shared" si="57"/>
        <v>0</v>
      </c>
      <c r="K94" s="87">
        <f t="shared" si="57"/>
        <v>175</v>
      </c>
      <c r="L94" s="87">
        <f t="shared" si="57"/>
        <v>898</v>
      </c>
      <c r="M94" s="87">
        <f t="shared" si="57"/>
        <v>110</v>
      </c>
      <c r="N94" s="108">
        <f t="shared" si="2"/>
        <v>62.857142857142854</v>
      </c>
      <c r="O94" s="161">
        <f t="shared" si="48"/>
        <v>12.24944320712695</v>
      </c>
      <c r="P94" s="161">
        <f t="shared" si="4"/>
        <v>12.24944320712695</v>
      </c>
      <c r="Q94" s="82"/>
    </row>
    <row r="95" spans="1:17" ht="26.25">
      <c r="A95" s="25" t="s">
        <v>367</v>
      </c>
      <c r="B95" s="32" t="s">
        <v>49</v>
      </c>
      <c r="C95" s="32" t="s">
        <v>219</v>
      </c>
      <c r="D95" s="27" t="s">
        <v>366</v>
      </c>
      <c r="E95" s="32"/>
      <c r="F95" s="87">
        <f>F96</f>
        <v>800</v>
      </c>
      <c r="G95" s="87">
        <f aca="true" t="shared" si="58" ref="G95:L95">G96</f>
        <v>0</v>
      </c>
      <c r="H95" s="87">
        <f t="shared" si="58"/>
        <v>0</v>
      </c>
      <c r="I95" s="87">
        <f t="shared" si="58"/>
        <v>0</v>
      </c>
      <c r="J95" s="87">
        <f t="shared" si="58"/>
        <v>0</v>
      </c>
      <c r="K95" s="87">
        <f t="shared" si="58"/>
        <v>175</v>
      </c>
      <c r="L95" s="87">
        <f t="shared" si="58"/>
        <v>800</v>
      </c>
      <c r="M95" s="87">
        <f aca="true" t="shared" si="59" ref="G95:M96">M96</f>
        <v>12</v>
      </c>
      <c r="N95" s="108">
        <f t="shared" si="2"/>
        <v>6.857142857142858</v>
      </c>
      <c r="O95" s="161">
        <f t="shared" si="48"/>
        <v>1.5</v>
      </c>
      <c r="P95" s="161">
        <f t="shared" si="4"/>
        <v>1.5</v>
      </c>
      <c r="Q95" s="82"/>
    </row>
    <row r="96" spans="1:17" ht="26.25">
      <c r="A96" s="25" t="s">
        <v>325</v>
      </c>
      <c r="B96" s="32" t="s">
        <v>49</v>
      </c>
      <c r="C96" s="32" t="s">
        <v>219</v>
      </c>
      <c r="D96" s="27" t="s">
        <v>366</v>
      </c>
      <c r="E96" s="32" t="s">
        <v>84</v>
      </c>
      <c r="F96" s="87">
        <f>F97</f>
        <v>800</v>
      </c>
      <c r="G96" s="87">
        <f t="shared" si="59"/>
        <v>0</v>
      </c>
      <c r="H96" s="87">
        <f t="shared" si="59"/>
        <v>0</v>
      </c>
      <c r="I96" s="87">
        <f t="shared" si="59"/>
        <v>0</v>
      </c>
      <c r="J96" s="87">
        <f t="shared" si="59"/>
        <v>0</v>
      </c>
      <c r="K96" s="87">
        <f t="shared" si="59"/>
        <v>175</v>
      </c>
      <c r="L96" s="87">
        <f t="shared" si="59"/>
        <v>800</v>
      </c>
      <c r="M96" s="87">
        <f>M97</f>
        <v>12</v>
      </c>
      <c r="N96" s="108">
        <f t="shared" si="2"/>
        <v>6.857142857142858</v>
      </c>
      <c r="O96" s="161">
        <f t="shared" si="48"/>
        <v>1.5</v>
      </c>
      <c r="P96" s="161">
        <f t="shared" si="4"/>
        <v>1.5</v>
      </c>
      <c r="Q96" s="82"/>
    </row>
    <row r="97" spans="1:17" ht="39">
      <c r="A97" s="25" t="s">
        <v>87</v>
      </c>
      <c r="B97" s="32" t="s">
        <v>49</v>
      </c>
      <c r="C97" s="43" t="s">
        <v>219</v>
      </c>
      <c r="D97" s="31" t="s">
        <v>366</v>
      </c>
      <c r="E97" s="43" t="s">
        <v>85</v>
      </c>
      <c r="F97" s="129">
        <v>800</v>
      </c>
      <c r="G97" s="129"/>
      <c r="H97" s="129"/>
      <c r="I97" s="129"/>
      <c r="J97" s="129"/>
      <c r="K97" s="130">
        <v>175</v>
      </c>
      <c r="L97" s="130">
        <v>800</v>
      </c>
      <c r="M97" s="130">
        <v>12</v>
      </c>
      <c r="N97" s="108">
        <f t="shared" si="2"/>
        <v>6.857142857142858</v>
      </c>
      <c r="O97" s="161">
        <f t="shared" si="48"/>
        <v>1.5</v>
      </c>
      <c r="P97" s="161">
        <f t="shared" si="4"/>
        <v>1.5</v>
      </c>
      <c r="Q97" s="82"/>
    </row>
    <row r="98" spans="1:17" ht="78.75" hidden="1">
      <c r="A98" s="25" t="s">
        <v>224</v>
      </c>
      <c r="B98" s="102" t="s">
        <v>49</v>
      </c>
      <c r="C98" s="32" t="s">
        <v>219</v>
      </c>
      <c r="D98" s="32" t="s">
        <v>225</v>
      </c>
      <c r="E98" s="32"/>
      <c r="F98" s="87">
        <f>F99</f>
        <v>0</v>
      </c>
      <c r="G98" s="87">
        <f aca="true" t="shared" si="60" ref="G98:M98">G99</f>
        <v>0</v>
      </c>
      <c r="H98" s="87">
        <f t="shared" si="60"/>
        <v>0</v>
      </c>
      <c r="I98" s="87">
        <f t="shared" si="60"/>
        <v>0</v>
      </c>
      <c r="J98" s="87">
        <f t="shared" si="60"/>
        <v>0</v>
      </c>
      <c r="K98" s="87">
        <f t="shared" si="60"/>
        <v>56.3</v>
      </c>
      <c r="L98" s="87"/>
      <c r="M98" s="87">
        <f t="shared" si="60"/>
        <v>0</v>
      </c>
      <c r="N98" s="84">
        <f t="shared" si="2"/>
        <v>0</v>
      </c>
      <c r="O98" s="185" t="e">
        <f t="shared" si="48"/>
        <v>#DIV/0!</v>
      </c>
      <c r="P98" s="161" t="e">
        <f t="shared" si="4"/>
        <v>#DIV/0!</v>
      </c>
      <c r="Q98" s="82"/>
    </row>
    <row r="99" spans="1:17" ht="39" hidden="1">
      <c r="A99" s="25" t="s">
        <v>86</v>
      </c>
      <c r="B99" s="102" t="s">
        <v>49</v>
      </c>
      <c r="C99" s="32" t="s">
        <v>219</v>
      </c>
      <c r="D99" s="32" t="s">
        <v>225</v>
      </c>
      <c r="E99" s="32" t="s">
        <v>84</v>
      </c>
      <c r="F99" s="87">
        <f>F100</f>
        <v>0</v>
      </c>
      <c r="G99" s="87">
        <f aca="true" t="shared" si="61" ref="G99:M99">G100</f>
        <v>0</v>
      </c>
      <c r="H99" s="87">
        <f t="shared" si="61"/>
        <v>0</v>
      </c>
      <c r="I99" s="87">
        <f t="shared" si="61"/>
        <v>0</v>
      </c>
      <c r="J99" s="87">
        <f t="shared" si="61"/>
        <v>0</v>
      </c>
      <c r="K99" s="87">
        <f t="shared" si="61"/>
        <v>56.3</v>
      </c>
      <c r="L99" s="87"/>
      <c r="M99" s="87">
        <f t="shared" si="61"/>
        <v>0</v>
      </c>
      <c r="N99" s="84">
        <f t="shared" si="2"/>
        <v>0</v>
      </c>
      <c r="O99" s="185" t="e">
        <f t="shared" si="48"/>
        <v>#DIV/0!</v>
      </c>
      <c r="P99" s="161" t="e">
        <f t="shared" si="4"/>
        <v>#DIV/0!</v>
      </c>
      <c r="Q99" s="82"/>
    </row>
    <row r="100" spans="1:17" ht="39" hidden="1">
      <c r="A100" s="53" t="s">
        <v>87</v>
      </c>
      <c r="B100" s="167" t="s">
        <v>49</v>
      </c>
      <c r="C100" s="43" t="s">
        <v>219</v>
      </c>
      <c r="D100" s="43" t="s">
        <v>225</v>
      </c>
      <c r="E100" s="32" t="s">
        <v>85</v>
      </c>
      <c r="F100" s="87"/>
      <c r="G100" s="87"/>
      <c r="H100" s="87"/>
      <c r="I100" s="87"/>
      <c r="J100" s="87"/>
      <c r="K100" s="86">
        <v>56.3</v>
      </c>
      <c r="L100" s="86"/>
      <c r="M100" s="86"/>
      <c r="N100" s="84">
        <f t="shared" si="2"/>
        <v>0</v>
      </c>
      <c r="O100" s="185" t="e">
        <f t="shared" si="48"/>
        <v>#DIV/0!</v>
      </c>
      <c r="P100" s="161" t="e">
        <f t="shared" si="4"/>
        <v>#DIV/0!</v>
      </c>
      <c r="Q100" s="82"/>
    </row>
    <row r="101" spans="1:17" ht="76.5" customHeight="1">
      <c r="A101" s="70" t="s">
        <v>327</v>
      </c>
      <c r="B101" s="167" t="s">
        <v>49</v>
      </c>
      <c r="C101" s="43" t="s">
        <v>219</v>
      </c>
      <c r="D101" s="43" t="s">
        <v>326</v>
      </c>
      <c r="E101" s="32"/>
      <c r="F101" s="87">
        <f>F102</f>
        <v>98</v>
      </c>
      <c r="G101" s="87">
        <f aca="true" t="shared" si="62" ref="G101:M101">G102</f>
        <v>0</v>
      </c>
      <c r="H101" s="87">
        <f t="shared" si="62"/>
        <v>0</v>
      </c>
      <c r="I101" s="87">
        <f t="shared" si="62"/>
        <v>0</v>
      </c>
      <c r="J101" s="87">
        <f t="shared" si="62"/>
        <v>0</v>
      </c>
      <c r="K101" s="87">
        <f t="shared" si="62"/>
        <v>0</v>
      </c>
      <c r="L101" s="87">
        <f t="shared" si="62"/>
        <v>98</v>
      </c>
      <c r="M101" s="87">
        <f t="shared" si="62"/>
        <v>98</v>
      </c>
      <c r="N101" s="84"/>
      <c r="O101" s="161">
        <f t="shared" si="48"/>
        <v>100</v>
      </c>
      <c r="P101" s="161">
        <f t="shared" si="4"/>
        <v>100</v>
      </c>
      <c r="Q101" s="82"/>
    </row>
    <row r="102" spans="1:17" ht="26.25">
      <c r="A102" s="25" t="s">
        <v>325</v>
      </c>
      <c r="B102" s="32" t="s">
        <v>49</v>
      </c>
      <c r="C102" s="32" t="s">
        <v>219</v>
      </c>
      <c r="D102" s="32" t="s">
        <v>326</v>
      </c>
      <c r="E102" s="32" t="s">
        <v>84</v>
      </c>
      <c r="F102" s="87">
        <f>F103</f>
        <v>98</v>
      </c>
      <c r="G102" s="87">
        <f aca="true" t="shared" si="63" ref="G102:M102">G103</f>
        <v>0</v>
      </c>
      <c r="H102" s="87">
        <f t="shared" si="63"/>
        <v>0</v>
      </c>
      <c r="I102" s="87">
        <f t="shared" si="63"/>
        <v>0</v>
      </c>
      <c r="J102" s="87">
        <f t="shared" si="63"/>
        <v>0</v>
      </c>
      <c r="K102" s="87">
        <f t="shared" si="63"/>
        <v>0</v>
      </c>
      <c r="L102" s="87">
        <f t="shared" si="63"/>
        <v>98</v>
      </c>
      <c r="M102" s="87">
        <f t="shared" si="63"/>
        <v>98</v>
      </c>
      <c r="N102" s="84"/>
      <c r="O102" s="161">
        <f t="shared" si="48"/>
        <v>100</v>
      </c>
      <c r="P102" s="161">
        <f t="shared" si="4"/>
        <v>100</v>
      </c>
      <c r="Q102" s="82"/>
    </row>
    <row r="103" spans="1:17" ht="39">
      <c r="A103" s="25" t="s">
        <v>87</v>
      </c>
      <c r="B103" s="32" t="s">
        <v>49</v>
      </c>
      <c r="C103" s="32" t="s">
        <v>219</v>
      </c>
      <c r="D103" s="32" t="s">
        <v>326</v>
      </c>
      <c r="E103" s="32" t="s">
        <v>85</v>
      </c>
      <c r="F103" s="87">
        <v>98</v>
      </c>
      <c r="G103" s="87"/>
      <c r="H103" s="87"/>
      <c r="I103" s="87"/>
      <c r="J103" s="87"/>
      <c r="K103" s="86"/>
      <c r="L103" s="86">
        <v>98</v>
      </c>
      <c r="M103" s="86">
        <v>98</v>
      </c>
      <c r="N103" s="84"/>
      <c r="O103" s="161">
        <f t="shared" si="48"/>
        <v>100</v>
      </c>
      <c r="P103" s="161">
        <f t="shared" si="4"/>
        <v>100</v>
      </c>
      <c r="Q103" s="82"/>
    </row>
    <row r="104" spans="1:17" ht="13.5">
      <c r="A104" s="58" t="s">
        <v>14</v>
      </c>
      <c r="B104" s="103" t="s">
        <v>49</v>
      </c>
      <c r="C104" s="168" t="s">
        <v>15</v>
      </c>
      <c r="D104" s="169"/>
      <c r="E104" s="104"/>
      <c r="F104" s="92">
        <f aca="true" t="shared" si="64" ref="F104:M104">F105+F151+F206</f>
        <v>8398.699999999999</v>
      </c>
      <c r="G104" s="92">
        <f t="shared" si="64"/>
        <v>4817.7</v>
      </c>
      <c r="H104" s="92">
        <f t="shared" si="64"/>
        <v>4837.4</v>
      </c>
      <c r="I104" s="92">
        <f t="shared" si="64"/>
        <v>4817.7</v>
      </c>
      <c r="J104" s="92">
        <f t="shared" si="64"/>
        <v>5097</v>
      </c>
      <c r="K104" s="92">
        <f t="shared" si="64"/>
        <v>14009.7</v>
      </c>
      <c r="L104" s="92">
        <f t="shared" si="64"/>
        <v>6150.799999999999</v>
      </c>
      <c r="M104" s="92">
        <f t="shared" si="64"/>
        <v>5105.7</v>
      </c>
      <c r="N104" s="80">
        <f t="shared" si="2"/>
        <v>36.44403520417996</v>
      </c>
      <c r="O104" s="163">
        <f t="shared" si="48"/>
        <v>83.00871431358523</v>
      </c>
      <c r="P104" s="163">
        <f t="shared" si="4"/>
        <v>60.79155107338041</v>
      </c>
      <c r="Q104" s="82"/>
    </row>
    <row r="105" spans="1:17" ht="13.5">
      <c r="A105" s="30" t="s">
        <v>28</v>
      </c>
      <c r="B105" s="23" t="s">
        <v>49</v>
      </c>
      <c r="C105" s="74" t="s">
        <v>29</v>
      </c>
      <c r="D105" s="74"/>
      <c r="E105" s="74"/>
      <c r="F105" s="178">
        <f aca="true" t="shared" si="65" ref="F105:M105">F106+F129+F143+F124+F147</f>
        <v>2211.5</v>
      </c>
      <c r="G105" s="178">
        <f t="shared" si="65"/>
        <v>1043.7</v>
      </c>
      <c r="H105" s="178">
        <f t="shared" si="65"/>
        <v>1045</v>
      </c>
      <c r="I105" s="178">
        <f t="shared" si="65"/>
        <v>1043.7</v>
      </c>
      <c r="J105" s="178">
        <f t="shared" si="65"/>
        <v>1118</v>
      </c>
      <c r="K105" s="178">
        <f t="shared" si="65"/>
        <v>1691.5</v>
      </c>
      <c r="L105" s="178">
        <f t="shared" si="65"/>
        <v>2081.2</v>
      </c>
      <c r="M105" s="178">
        <f t="shared" si="65"/>
        <v>1686.3</v>
      </c>
      <c r="N105" s="183">
        <f t="shared" si="2"/>
        <v>99.69258054980786</v>
      </c>
      <c r="O105" s="163">
        <f t="shared" si="48"/>
        <v>81.02536997885835</v>
      </c>
      <c r="P105" s="184">
        <f t="shared" si="4"/>
        <v>76.25141306805335</v>
      </c>
      <c r="Q105" s="82"/>
    </row>
    <row r="106" spans="1:17" ht="19.5" customHeight="1">
      <c r="A106" s="25" t="s">
        <v>53</v>
      </c>
      <c r="B106" s="27" t="s">
        <v>49</v>
      </c>
      <c r="C106" s="27" t="s">
        <v>29</v>
      </c>
      <c r="D106" s="27" t="s">
        <v>99</v>
      </c>
      <c r="E106" s="27"/>
      <c r="F106" s="83">
        <f>F107+F114</f>
        <v>743.9</v>
      </c>
      <c r="G106" s="83">
        <f aca="true" t="shared" si="66" ref="G106:L106">G107+G114</f>
        <v>1043.7</v>
      </c>
      <c r="H106" s="83">
        <f t="shared" si="66"/>
        <v>1045</v>
      </c>
      <c r="I106" s="83">
        <f t="shared" si="66"/>
        <v>1043.7</v>
      </c>
      <c r="J106" s="83">
        <f t="shared" si="66"/>
        <v>1118</v>
      </c>
      <c r="K106" s="83">
        <f t="shared" si="66"/>
        <v>836.9</v>
      </c>
      <c r="L106" s="83">
        <f t="shared" si="66"/>
        <v>613.6</v>
      </c>
      <c r="M106" s="83">
        <f>M107+M114</f>
        <v>328.7</v>
      </c>
      <c r="N106" s="84">
        <f t="shared" si="2"/>
        <v>39.275899151631016</v>
      </c>
      <c r="O106" s="185">
        <f t="shared" si="48"/>
        <v>53.569100391134285</v>
      </c>
      <c r="P106" s="161">
        <f t="shared" si="4"/>
        <v>44.18604651162791</v>
      </c>
      <c r="Q106" s="82"/>
    </row>
    <row r="107" spans="1:17" ht="38.25" customHeight="1">
      <c r="A107" s="25" t="s">
        <v>128</v>
      </c>
      <c r="B107" s="27" t="s">
        <v>49</v>
      </c>
      <c r="C107" s="27" t="s">
        <v>29</v>
      </c>
      <c r="D107" s="27" t="s">
        <v>100</v>
      </c>
      <c r="E107" s="27"/>
      <c r="F107" s="83">
        <f>F108+F111</f>
        <v>516.4</v>
      </c>
      <c r="G107" s="83">
        <f aca="true" t="shared" si="67" ref="G107:M107">G108+G111</f>
        <v>240</v>
      </c>
      <c r="H107" s="83">
        <f t="shared" si="67"/>
        <v>240</v>
      </c>
      <c r="I107" s="83">
        <f t="shared" si="67"/>
        <v>240</v>
      </c>
      <c r="J107" s="83">
        <f t="shared" si="67"/>
        <v>240</v>
      </c>
      <c r="K107" s="83">
        <f t="shared" si="67"/>
        <v>377.7</v>
      </c>
      <c r="L107" s="83">
        <f t="shared" si="67"/>
        <v>386.1</v>
      </c>
      <c r="M107" s="83">
        <f t="shared" si="67"/>
        <v>324.2</v>
      </c>
      <c r="N107" s="84">
        <f t="shared" si="2"/>
        <v>85.83531903627217</v>
      </c>
      <c r="O107" s="185">
        <f t="shared" si="48"/>
        <v>83.96788396788396</v>
      </c>
      <c r="P107" s="161">
        <f t="shared" si="4"/>
        <v>62.78079008520526</v>
      </c>
      <c r="Q107" s="82"/>
    </row>
    <row r="108" spans="1:17" ht="45.75" customHeight="1">
      <c r="A108" s="25" t="s">
        <v>325</v>
      </c>
      <c r="B108" s="27" t="s">
        <v>49</v>
      </c>
      <c r="C108" s="27" t="s">
        <v>29</v>
      </c>
      <c r="D108" s="27" t="s">
        <v>100</v>
      </c>
      <c r="E108" s="27" t="s">
        <v>84</v>
      </c>
      <c r="F108" s="83">
        <f>F109+F110</f>
        <v>466.4</v>
      </c>
      <c r="G108" s="83">
        <f aca="true" t="shared" si="68" ref="G108:L108">G109+G110</f>
        <v>240</v>
      </c>
      <c r="H108" s="83">
        <f t="shared" si="68"/>
        <v>240</v>
      </c>
      <c r="I108" s="83">
        <f t="shared" si="68"/>
        <v>240</v>
      </c>
      <c r="J108" s="83">
        <f t="shared" si="68"/>
        <v>240</v>
      </c>
      <c r="K108" s="83">
        <f t="shared" si="68"/>
        <v>377.7</v>
      </c>
      <c r="L108" s="83">
        <f t="shared" si="68"/>
        <v>336.1</v>
      </c>
      <c r="M108" s="83">
        <f>M109+M110</f>
        <v>274.2</v>
      </c>
      <c r="N108" s="84">
        <f t="shared" si="2"/>
        <v>72.59729944400317</v>
      </c>
      <c r="O108" s="185">
        <f t="shared" si="48"/>
        <v>81.58286224337994</v>
      </c>
      <c r="P108" s="161">
        <f t="shared" si="4"/>
        <v>58.79073756432247</v>
      </c>
      <c r="Q108" s="82"/>
    </row>
    <row r="109" spans="1:17" ht="43.5" customHeight="1">
      <c r="A109" s="53" t="s">
        <v>87</v>
      </c>
      <c r="B109" s="31" t="s">
        <v>49</v>
      </c>
      <c r="C109" s="31" t="s">
        <v>29</v>
      </c>
      <c r="D109" s="31" t="s">
        <v>100</v>
      </c>
      <c r="E109" s="31" t="s">
        <v>85</v>
      </c>
      <c r="F109" s="197">
        <v>218.7</v>
      </c>
      <c r="G109" s="197"/>
      <c r="H109" s="197"/>
      <c r="I109" s="197"/>
      <c r="J109" s="198"/>
      <c r="K109" s="130">
        <v>190.6</v>
      </c>
      <c r="L109" s="130">
        <v>154.4</v>
      </c>
      <c r="M109" s="130">
        <v>94.8</v>
      </c>
      <c r="N109" s="108">
        <f t="shared" si="2"/>
        <v>49.73767051416579</v>
      </c>
      <c r="O109" s="191">
        <f t="shared" si="48"/>
        <v>61.398963730569946</v>
      </c>
      <c r="P109" s="164">
        <f t="shared" si="4"/>
        <v>43.34705075445816</v>
      </c>
      <c r="Q109" s="82"/>
    </row>
    <row r="110" spans="1:17" ht="40.5" customHeight="1">
      <c r="A110" s="72" t="s">
        <v>330</v>
      </c>
      <c r="B110" s="32" t="s">
        <v>49</v>
      </c>
      <c r="C110" s="32" t="s">
        <v>29</v>
      </c>
      <c r="D110" s="32" t="s">
        <v>129</v>
      </c>
      <c r="E110" s="32" t="s">
        <v>85</v>
      </c>
      <c r="F110" s="87">
        <v>247.7</v>
      </c>
      <c r="G110" s="87">
        <v>240</v>
      </c>
      <c r="H110" s="87">
        <v>240</v>
      </c>
      <c r="I110" s="87">
        <v>240</v>
      </c>
      <c r="J110" s="87">
        <v>240</v>
      </c>
      <c r="K110" s="87">
        <v>187.1</v>
      </c>
      <c r="L110" s="87">
        <v>181.7</v>
      </c>
      <c r="M110" s="87">
        <v>179.4</v>
      </c>
      <c r="N110" s="84">
        <f t="shared" si="2"/>
        <v>95.88455371459114</v>
      </c>
      <c r="O110" s="185">
        <f t="shared" si="48"/>
        <v>98.73417721518987</v>
      </c>
      <c r="P110" s="161">
        <f t="shared" si="4"/>
        <v>72.42632216390797</v>
      </c>
      <c r="Q110" s="82"/>
    </row>
    <row r="111" spans="1:17" ht="56.25" customHeight="1">
      <c r="A111" s="170" t="s">
        <v>334</v>
      </c>
      <c r="B111" s="32" t="s">
        <v>49</v>
      </c>
      <c r="C111" s="32" t="s">
        <v>29</v>
      </c>
      <c r="D111" s="32" t="s">
        <v>100</v>
      </c>
      <c r="E111" s="32"/>
      <c r="F111" s="87">
        <f>F112</f>
        <v>50</v>
      </c>
      <c r="G111" s="87">
        <f aca="true" t="shared" si="69" ref="G111:M111">G112</f>
        <v>0</v>
      </c>
      <c r="H111" s="87">
        <f t="shared" si="69"/>
        <v>0</v>
      </c>
      <c r="I111" s="87">
        <f t="shared" si="69"/>
        <v>0</v>
      </c>
      <c r="J111" s="87">
        <f t="shared" si="69"/>
        <v>0</v>
      </c>
      <c r="K111" s="87">
        <f t="shared" si="69"/>
        <v>0</v>
      </c>
      <c r="L111" s="87">
        <f t="shared" si="69"/>
        <v>50</v>
      </c>
      <c r="M111" s="87">
        <f t="shared" si="69"/>
        <v>50</v>
      </c>
      <c r="N111" s="84"/>
      <c r="O111" s="185">
        <f t="shared" si="48"/>
        <v>100</v>
      </c>
      <c r="P111" s="161">
        <f t="shared" si="4"/>
        <v>100</v>
      </c>
      <c r="Q111" s="82"/>
    </row>
    <row r="112" spans="1:17" ht="30.75" customHeight="1">
      <c r="A112" s="57" t="s">
        <v>93</v>
      </c>
      <c r="B112" s="32" t="s">
        <v>49</v>
      </c>
      <c r="C112" s="32" t="s">
        <v>29</v>
      </c>
      <c r="D112" s="32" t="s">
        <v>100</v>
      </c>
      <c r="E112" s="32" t="s">
        <v>90</v>
      </c>
      <c r="F112" s="87">
        <f>F113</f>
        <v>50</v>
      </c>
      <c r="G112" s="87">
        <f aca="true" t="shared" si="70" ref="G112:M112">G113</f>
        <v>0</v>
      </c>
      <c r="H112" s="87">
        <f t="shared" si="70"/>
        <v>0</v>
      </c>
      <c r="I112" s="87">
        <f t="shared" si="70"/>
        <v>0</v>
      </c>
      <c r="J112" s="87">
        <f t="shared" si="70"/>
        <v>0</v>
      </c>
      <c r="K112" s="87">
        <f t="shared" si="70"/>
        <v>0</v>
      </c>
      <c r="L112" s="87">
        <f t="shared" si="70"/>
        <v>50</v>
      </c>
      <c r="M112" s="87">
        <f t="shared" si="70"/>
        <v>50</v>
      </c>
      <c r="N112" s="84"/>
      <c r="O112" s="185">
        <f t="shared" si="48"/>
        <v>100</v>
      </c>
      <c r="P112" s="161">
        <f t="shared" si="4"/>
        <v>100</v>
      </c>
      <c r="Q112" s="82"/>
    </row>
    <row r="113" spans="1:17" ht="19.5" customHeight="1">
      <c r="A113" s="25" t="s">
        <v>316</v>
      </c>
      <c r="B113" s="32" t="s">
        <v>49</v>
      </c>
      <c r="C113" s="32" t="s">
        <v>29</v>
      </c>
      <c r="D113" s="32" t="s">
        <v>100</v>
      </c>
      <c r="E113" s="32" t="s">
        <v>315</v>
      </c>
      <c r="F113" s="87">
        <v>50</v>
      </c>
      <c r="G113" s="87"/>
      <c r="H113" s="87"/>
      <c r="I113" s="87"/>
      <c r="J113" s="87"/>
      <c r="K113" s="87"/>
      <c r="L113" s="87">
        <v>50</v>
      </c>
      <c r="M113" s="87">
        <v>50</v>
      </c>
      <c r="N113" s="84"/>
      <c r="O113" s="185">
        <f t="shared" si="48"/>
        <v>100</v>
      </c>
      <c r="P113" s="161">
        <f t="shared" si="4"/>
        <v>100</v>
      </c>
      <c r="Q113" s="82"/>
    </row>
    <row r="114" spans="1:17" ht="27.75" customHeight="1">
      <c r="A114" s="72" t="s">
        <v>101</v>
      </c>
      <c r="B114" s="32" t="s">
        <v>49</v>
      </c>
      <c r="C114" s="32" t="s">
        <v>29</v>
      </c>
      <c r="D114" s="32" t="s">
        <v>102</v>
      </c>
      <c r="E114" s="32"/>
      <c r="F114" s="87">
        <f>F115+F117+F119+F121</f>
        <v>227.5</v>
      </c>
      <c r="G114" s="87">
        <f aca="true" t="shared" si="71" ref="G114:M114">G115+G117+G119+G121</f>
        <v>803.7</v>
      </c>
      <c r="H114" s="87">
        <f t="shared" si="71"/>
        <v>805</v>
      </c>
      <c r="I114" s="87">
        <f t="shared" si="71"/>
        <v>803.7</v>
      </c>
      <c r="J114" s="87">
        <f t="shared" si="71"/>
        <v>878</v>
      </c>
      <c r="K114" s="87">
        <f t="shared" si="71"/>
        <v>459.2</v>
      </c>
      <c r="L114" s="87">
        <f t="shared" si="71"/>
        <v>227.5</v>
      </c>
      <c r="M114" s="87">
        <f t="shared" si="71"/>
        <v>4.5</v>
      </c>
      <c r="N114" s="84">
        <f t="shared" si="2"/>
        <v>0.9799651567944252</v>
      </c>
      <c r="O114" s="185">
        <f t="shared" si="48"/>
        <v>1.9780219780219779</v>
      </c>
      <c r="P114" s="161">
        <f t="shared" si="4"/>
        <v>1.9780219780219779</v>
      </c>
      <c r="Q114" s="82"/>
    </row>
    <row r="115" spans="1:17" ht="38.25" customHeight="1">
      <c r="A115" s="72" t="s">
        <v>86</v>
      </c>
      <c r="B115" s="32" t="s">
        <v>49</v>
      </c>
      <c r="C115" s="32" t="s">
        <v>29</v>
      </c>
      <c r="D115" s="32" t="s">
        <v>102</v>
      </c>
      <c r="E115" s="32" t="s">
        <v>84</v>
      </c>
      <c r="F115" s="87">
        <f>F116</f>
        <v>4.5</v>
      </c>
      <c r="G115" s="87">
        <f aca="true" t="shared" si="72" ref="G115:M115">G116</f>
        <v>803.7</v>
      </c>
      <c r="H115" s="87">
        <f t="shared" si="72"/>
        <v>805</v>
      </c>
      <c r="I115" s="87">
        <f t="shared" si="72"/>
        <v>803.7</v>
      </c>
      <c r="J115" s="87">
        <f t="shared" si="72"/>
        <v>878</v>
      </c>
      <c r="K115" s="87">
        <f t="shared" si="72"/>
        <v>62.8</v>
      </c>
      <c r="L115" s="87">
        <f t="shared" si="72"/>
        <v>4.5</v>
      </c>
      <c r="M115" s="87">
        <f t="shared" si="72"/>
        <v>4.5</v>
      </c>
      <c r="N115" s="84">
        <f aca="true" t="shared" si="73" ref="N115:N290">M115/K115*100</f>
        <v>7.165605095541401</v>
      </c>
      <c r="O115" s="185">
        <f t="shared" si="48"/>
        <v>100</v>
      </c>
      <c r="P115" s="161">
        <f aca="true" t="shared" si="74" ref="P115:P150">M115/F115*100</f>
        <v>100</v>
      </c>
      <c r="Q115" s="82"/>
    </row>
    <row r="116" spans="1:17" ht="51.75" customHeight="1">
      <c r="A116" s="72" t="s">
        <v>87</v>
      </c>
      <c r="B116" s="32" t="s">
        <v>49</v>
      </c>
      <c r="C116" s="32" t="s">
        <v>29</v>
      </c>
      <c r="D116" s="32" t="s">
        <v>102</v>
      </c>
      <c r="E116" s="32" t="s">
        <v>85</v>
      </c>
      <c r="F116" s="87">
        <v>4.5</v>
      </c>
      <c r="G116" s="87">
        <v>803.7</v>
      </c>
      <c r="H116" s="87">
        <v>805</v>
      </c>
      <c r="I116" s="87">
        <v>803.7</v>
      </c>
      <c r="J116" s="87">
        <v>878</v>
      </c>
      <c r="K116" s="86">
        <v>62.8</v>
      </c>
      <c r="L116" s="86">
        <v>4.5</v>
      </c>
      <c r="M116" s="86">
        <v>4.5</v>
      </c>
      <c r="N116" s="84">
        <f t="shared" si="73"/>
        <v>7.165605095541401</v>
      </c>
      <c r="O116" s="185">
        <f t="shared" si="48"/>
        <v>100</v>
      </c>
      <c r="P116" s="161">
        <f t="shared" si="74"/>
        <v>100</v>
      </c>
      <c r="Q116" s="82"/>
    </row>
    <row r="117" spans="1:17" ht="51.75" customHeight="1" hidden="1">
      <c r="A117" s="72" t="s">
        <v>86</v>
      </c>
      <c r="B117" s="32" t="s">
        <v>49</v>
      </c>
      <c r="C117" s="32" t="s">
        <v>29</v>
      </c>
      <c r="D117" s="32" t="s">
        <v>287</v>
      </c>
      <c r="E117" s="32" t="s">
        <v>84</v>
      </c>
      <c r="F117" s="87">
        <f>F118</f>
        <v>0</v>
      </c>
      <c r="G117" s="87">
        <f aca="true" t="shared" si="75" ref="G117:L117">G118</f>
        <v>0</v>
      </c>
      <c r="H117" s="87">
        <f t="shared" si="75"/>
        <v>0</v>
      </c>
      <c r="I117" s="87">
        <f t="shared" si="75"/>
        <v>0</v>
      </c>
      <c r="J117" s="87">
        <f t="shared" si="75"/>
        <v>0</v>
      </c>
      <c r="K117" s="87">
        <f t="shared" si="75"/>
        <v>396.4</v>
      </c>
      <c r="L117" s="87">
        <f t="shared" si="75"/>
        <v>0</v>
      </c>
      <c r="M117" s="87">
        <f>M118</f>
        <v>0</v>
      </c>
      <c r="N117" s="84">
        <f t="shared" si="73"/>
        <v>0</v>
      </c>
      <c r="O117" s="185" t="e">
        <f t="shared" si="48"/>
        <v>#DIV/0!</v>
      </c>
      <c r="P117" s="161" t="e">
        <f t="shared" si="74"/>
        <v>#DIV/0!</v>
      </c>
      <c r="Q117" s="82"/>
    </row>
    <row r="118" spans="1:17" ht="51.75" customHeight="1" hidden="1">
      <c r="A118" s="72" t="s">
        <v>87</v>
      </c>
      <c r="B118" s="32" t="s">
        <v>49</v>
      </c>
      <c r="C118" s="32" t="s">
        <v>29</v>
      </c>
      <c r="D118" s="32" t="s">
        <v>287</v>
      </c>
      <c r="E118" s="32" t="s">
        <v>85</v>
      </c>
      <c r="F118" s="87"/>
      <c r="G118" s="87"/>
      <c r="H118" s="87"/>
      <c r="I118" s="87"/>
      <c r="J118" s="87"/>
      <c r="K118" s="86">
        <v>396.4</v>
      </c>
      <c r="L118" s="86"/>
      <c r="M118" s="86"/>
      <c r="N118" s="84">
        <f t="shared" si="73"/>
        <v>0</v>
      </c>
      <c r="O118" s="185" t="e">
        <f t="shared" si="48"/>
        <v>#DIV/0!</v>
      </c>
      <c r="P118" s="161" t="e">
        <f t="shared" si="74"/>
        <v>#DIV/0!</v>
      </c>
      <c r="Q118" s="82"/>
    </row>
    <row r="119" spans="1:17" ht="26.25" customHeight="1" hidden="1">
      <c r="A119" s="57" t="s">
        <v>93</v>
      </c>
      <c r="B119" s="32" t="s">
        <v>49</v>
      </c>
      <c r="C119" s="32" t="s">
        <v>29</v>
      </c>
      <c r="D119" s="32" t="s">
        <v>308</v>
      </c>
      <c r="E119" s="32" t="s">
        <v>90</v>
      </c>
      <c r="F119" s="87">
        <f>F120</f>
        <v>0</v>
      </c>
      <c r="G119" s="87">
        <f aca="true" t="shared" si="76" ref="G119:M119">G120</f>
        <v>0</v>
      </c>
      <c r="H119" s="87">
        <f t="shared" si="76"/>
        <v>0</v>
      </c>
      <c r="I119" s="87">
        <f t="shared" si="76"/>
        <v>0</v>
      </c>
      <c r="J119" s="87">
        <f t="shared" si="76"/>
        <v>0</v>
      </c>
      <c r="K119" s="87">
        <f t="shared" si="76"/>
        <v>0</v>
      </c>
      <c r="L119" s="87"/>
      <c r="M119" s="87">
        <f t="shared" si="76"/>
        <v>0</v>
      </c>
      <c r="N119" s="84"/>
      <c r="O119" s="185" t="e">
        <f t="shared" si="48"/>
        <v>#DIV/0!</v>
      </c>
      <c r="P119" s="161" t="e">
        <f t="shared" si="74"/>
        <v>#DIV/0!</v>
      </c>
      <c r="Q119" s="82"/>
    </row>
    <row r="120" spans="1:17" ht="33" customHeight="1" hidden="1">
      <c r="A120" s="57" t="s">
        <v>92</v>
      </c>
      <c r="B120" s="32" t="s">
        <v>49</v>
      </c>
      <c r="C120" s="32" t="s">
        <v>29</v>
      </c>
      <c r="D120" s="32" t="s">
        <v>308</v>
      </c>
      <c r="E120" s="32" t="s">
        <v>91</v>
      </c>
      <c r="F120" s="87"/>
      <c r="G120" s="87"/>
      <c r="H120" s="87"/>
      <c r="I120" s="87"/>
      <c r="J120" s="87"/>
      <c r="K120" s="86"/>
      <c r="L120" s="86"/>
      <c r="M120" s="86"/>
      <c r="N120" s="84"/>
      <c r="O120" s="185" t="e">
        <f t="shared" si="48"/>
        <v>#DIV/0!</v>
      </c>
      <c r="P120" s="161" t="e">
        <f t="shared" si="74"/>
        <v>#DIV/0!</v>
      </c>
      <c r="Q120" s="82"/>
    </row>
    <row r="121" spans="1:17" ht="42" customHeight="1">
      <c r="A121" s="57" t="s">
        <v>368</v>
      </c>
      <c r="B121" s="32" t="s">
        <v>49</v>
      </c>
      <c r="C121" s="32" t="s">
        <v>29</v>
      </c>
      <c r="D121" s="32" t="s">
        <v>308</v>
      </c>
      <c r="E121" s="32"/>
      <c r="F121" s="87">
        <f>F122</f>
        <v>223</v>
      </c>
      <c r="G121" s="87">
        <f aca="true" t="shared" si="77" ref="G121:M121">G122</f>
        <v>0</v>
      </c>
      <c r="H121" s="87">
        <f t="shared" si="77"/>
        <v>0</v>
      </c>
      <c r="I121" s="87">
        <f t="shared" si="77"/>
        <v>0</v>
      </c>
      <c r="J121" s="87">
        <f t="shared" si="77"/>
        <v>0</v>
      </c>
      <c r="K121" s="87">
        <f t="shared" si="77"/>
        <v>0</v>
      </c>
      <c r="L121" s="87">
        <f t="shared" si="77"/>
        <v>223</v>
      </c>
      <c r="M121" s="87">
        <f t="shared" si="77"/>
        <v>0</v>
      </c>
      <c r="N121" s="84"/>
      <c r="O121" s="185">
        <f t="shared" si="48"/>
        <v>0</v>
      </c>
      <c r="P121" s="161">
        <f t="shared" si="74"/>
        <v>0</v>
      </c>
      <c r="Q121" s="82"/>
    </row>
    <row r="122" spans="1:17" ht="48.75" customHeight="1">
      <c r="A122" s="72" t="s">
        <v>86</v>
      </c>
      <c r="B122" s="32" t="s">
        <v>49</v>
      </c>
      <c r="C122" s="32" t="s">
        <v>29</v>
      </c>
      <c r="D122" s="32" t="s">
        <v>308</v>
      </c>
      <c r="E122" s="32"/>
      <c r="F122" s="87">
        <f>F123</f>
        <v>223</v>
      </c>
      <c r="G122" s="87">
        <f aca="true" t="shared" si="78" ref="G122:M122">G123</f>
        <v>0</v>
      </c>
      <c r="H122" s="87">
        <f t="shared" si="78"/>
        <v>0</v>
      </c>
      <c r="I122" s="87">
        <f t="shared" si="78"/>
        <v>0</v>
      </c>
      <c r="J122" s="87">
        <f t="shared" si="78"/>
        <v>0</v>
      </c>
      <c r="K122" s="87">
        <f t="shared" si="78"/>
        <v>0</v>
      </c>
      <c r="L122" s="87">
        <f t="shared" si="78"/>
        <v>223</v>
      </c>
      <c r="M122" s="87">
        <f t="shared" si="78"/>
        <v>0</v>
      </c>
      <c r="N122" s="84"/>
      <c r="O122" s="185">
        <f t="shared" si="48"/>
        <v>0</v>
      </c>
      <c r="P122" s="161">
        <f t="shared" si="74"/>
        <v>0</v>
      </c>
      <c r="Q122" s="82"/>
    </row>
    <row r="123" spans="1:17" ht="49.5" customHeight="1">
      <c r="A123" s="72" t="s">
        <v>87</v>
      </c>
      <c r="B123" s="32" t="s">
        <v>49</v>
      </c>
      <c r="C123" s="32" t="s">
        <v>29</v>
      </c>
      <c r="D123" s="32" t="s">
        <v>308</v>
      </c>
      <c r="E123" s="32"/>
      <c r="F123" s="87">
        <v>223</v>
      </c>
      <c r="G123" s="87"/>
      <c r="H123" s="87"/>
      <c r="I123" s="87"/>
      <c r="J123" s="87"/>
      <c r="K123" s="86"/>
      <c r="L123" s="86">
        <v>223</v>
      </c>
      <c r="M123" s="86">
        <v>0</v>
      </c>
      <c r="N123" s="84"/>
      <c r="O123" s="185">
        <f t="shared" si="48"/>
        <v>0</v>
      </c>
      <c r="P123" s="161">
        <f t="shared" si="74"/>
        <v>0</v>
      </c>
      <c r="Q123" s="82"/>
    </row>
    <row r="124" spans="1:17" ht="23.25" customHeight="1">
      <c r="A124" s="72" t="s">
        <v>1</v>
      </c>
      <c r="B124" s="32" t="s">
        <v>49</v>
      </c>
      <c r="C124" s="32" t="s">
        <v>29</v>
      </c>
      <c r="D124" s="32" t="s">
        <v>105</v>
      </c>
      <c r="E124" s="32"/>
      <c r="F124" s="87">
        <f>F125</f>
        <v>110</v>
      </c>
      <c r="G124" s="87">
        <f aca="true" t="shared" si="79" ref="G124:M124">G125</f>
        <v>0</v>
      </c>
      <c r="H124" s="87">
        <f t="shared" si="79"/>
        <v>0</v>
      </c>
      <c r="I124" s="87">
        <f t="shared" si="79"/>
        <v>0</v>
      </c>
      <c r="J124" s="87">
        <f t="shared" si="79"/>
        <v>0</v>
      </c>
      <c r="K124" s="87">
        <f t="shared" si="79"/>
        <v>112</v>
      </c>
      <c r="L124" s="87">
        <f t="shared" si="79"/>
        <v>110</v>
      </c>
      <c r="M124" s="87">
        <f t="shared" si="79"/>
        <v>0</v>
      </c>
      <c r="N124" s="84">
        <f t="shared" si="73"/>
        <v>0</v>
      </c>
      <c r="O124" s="185">
        <f t="shared" si="48"/>
        <v>0</v>
      </c>
      <c r="P124" s="161">
        <f t="shared" si="74"/>
        <v>0</v>
      </c>
      <c r="Q124" s="82"/>
    </row>
    <row r="125" spans="1:17" ht="66.75" customHeight="1">
      <c r="A125" s="72" t="s">
        <v>332</v>
      </c>
      <c r="B125" s="32" t="s">
        <v>49</v>
      </c>
      <c r="C125" s="32" t="s">
        <v>29</v>
      </c>
      <c r="D125" s="32" t="s">
        <v>288</v>
      </c>
      <c r="E125" s="32"/>
      <c r="F125" s="87">
        <f>F126</f>
        <v>110</v>
      </c>
      <c r="G125" s="87">
        <f aca="true" t="shared" si="80" ref="G125:M125">G126</f>
        <v>0</v>
      </c>
      <c r="H125" s="87">
        <f t="shared" si="80"/>
        <v>0</v>
      </c>
      <c r="I125" s="87">
        <f t="shared" si="80"/>
        <v>0</v>
      </c>
      <c r="J125" s="87">
        <f t="shared" si="80"/>
        <v>0</v>
      </c>
      <c r="K125" s="87">
        <f t="shared" si="80"/>
        <v>112</v>
      </c>
      <c r="L125" s="87">
        <f t="shared" si="80"/>
        <v>110</v>
      </c>
      <c r="M125" s="87">
        <f t="shared" si="80"/>
        <v>0</v>
      </c>
      <c r="N125" s="84">
        <f t="shared" si="73"/>
        <v>0</v>
      </c>
      <c r="O125" s="185">
        <f t="shared" si="48"/>
        <v>0</v>
      </c>
      <c r="P125" s="161">
        <f t="shared" si="74"/>
        <v>0</v>
      </c>
      <c r="Q125" s="82"/>
    </row>
    <row r="126" spans="1:17" ht="57.75" customHeight="1">
      <c r="A126" s="174" t="s">
        <v>333</v>
      </c>
      <c r="B126" s="32" t="s">
        <v>49</v>
      </c>
      <c r="C126" s="32" t="s">
        <v>29</v>
      </c>
      <c r="D126" s="32" t="s">
        <v>288</v>
      </c>
      <c r="E126" s="32"/>
      <c r="F126" s="87">
        <f>F127</f>
        <v>110</v>
      </c>
      <c r="G126" s="87">
        <f aca="true" t="shared" si="81" ref="G126:M126">G127</f>
        <v>0</v>
      </c>
      <c r="H126" s="87">
        <f t="shared" si="81"/>
        <v>0</v>
      </c>
      <c r="I126" s="87">
        <f t="shared" si="81"/>
        <v>0</v>
      </c>
      <c r="J126" s="87">
        <f t="shared" si="81"/>
        <v>0</v>
      </c>
      <c r="K126" s="87">
        <f t="shared" si="81"/>
        <v>112</v>
      </c>
      <c r="L126" s="87">
        <f t="shared" si="81"/>
        <v>110</v>
      </c>
      <c r="M126" s="87">
        <f t="shared" si="81"/>
        <v>0</v>
      </c>
      <c r="N126" s="84"/>
      <c r="O126" s="185">
        <f t="shared" si="48"/>
        <v>0</v>
      </c>
      <c r="P126" s="161">
        <f t="shared" si="74"/>
        <v>0</v>
      </c>
      <c r="Q126" s="82"/>
    </row>
    <row r="127" spans="1:17" ht="51.75" customHeight="1">
      <c r="A127" s="72" t="s">
        <v>86</v>
      </c>
      <c r="B127" s="32" t="s">
        <v>49</v>
      </c>
      <c r="C127" s="32" t="s">
        <v>29</v>
      </c>
      <c r="D127" s="32" t="s">
        <v>288</v>
      </c>
      <c r="E127" s="32" t="s">
        <v>84</v>
      </c>
      <c r="F127" s="87">
        <f>F128</f>
        <v>110</v>
      </c>
      <c r="G127" s="87">
        <f aca="true" t="shared" si="82" ref="G127:M127">G128</f>
        <v>0</v>
      </c>
      <c r="H127" s="87">
        <f t="shared" si="82"/>
        <v>0</v>
      </c>
      <c r="I127" s="87">
        <f t="shared" si="82"/>
        <v>0</v>
      </c>
      <c r="J127" s="87">
        <f t="shared" si="82"/>
        <v>0</v>
      </c>
      <c r="K127" s="87">
        <f t="shared" si="82"/>
        <v>112</v>
      </c>
      <c r="L127" s="87">
        <f t="shared" si="82"/>
        <v>110</v>
      </c>
      <c r="M127" s="87">
        <f t="shared" si="82"/>
        <v>0</v>
      </c>
      <c r="N127" s="84">
        <f t="shared" si="73"/>
        <v>0</v>
      </c>
      <c r="O127" s="185">
        <f t="shared" si="48"/>
        <v>0</v>
      </c>
      <c r="P127" s="161">
        <f t="shared" si="74"/>
        <v>0</v>
      </c>
      <c r="Q127" s="82"/>
    </row>
    <row r="128" spans="1:17" ht="51.75" customHeight="1">
      <c r="A128" s="72" t="s">
        <v>87</v>
      </c>
      <c r="B128" s="32" t="s">
        <v>49</v>
      </c>
      <c r="C128" s="32" t="s">
        <v>29</v>
      </c>
      <c r="D128" s="32" t="s">
        <v>288</v>
      </c>
      <c r="E128" s="32" t="s">
        <v>85</v>
      </c>
      <c r="F128" s="87">
        <v>110</v>
      </c>
      <c r="G128" s="87"/>
      <c r="H128" s="87"/>
      <c r="I128" s="87"/>
      <c r="J128" s="87"/>
      <c r="K128" s="86">
        <v>112</v>
      </c>
      <c r="L128" s="86">
        <v>110</v>
      </c>
      <c r="M128" s="86">
        <v>0</v>
      </c>
      <c r="N128" s="84">
        <f t="shared" si="73"/>
        <v>0</v>
      </c>
      <c r="O128" s="185">
        <f t="shared" si="48"/>
        <v>0</v>
      </c>
      <c r="P128" s="161">
        <f t="shared" si="74"/>
        <v>0</v>
      </c>
      <c r="Q128" s="82"/>
    </row>
    <row r="129" spans="1:17" ht="52.5" customHeight="1" hidden="1">
      <c r="A129" s="72" t="s">
        <v>54</v>
      </c>
      <c r="B129" s="32" t="s">
        <v>49</v>
      </c>
      <c r="C129" s="32" t="s">
        <v>29</v>
      </c>
      <c r="D129" s="32" t="s">
        <v>103</v>
      </c>
      <c r="E129" s="32"/>
      <c r="F129" s="87">
        <f>F130+F135+F138</f>
        <v>0</v>
      </c>
      <c r="G129" s="87">
        <f aca="true" t="shared" si="83" ref="G129:M129">G130+G135+G138</f>
        <v>0</v>
      </c>
      <c r="H129" s="87">
        <f t="shared" si="83"/>
        <v>0</v>
      </c>
      <c r="I129" s="87">
        <f t="shared" si="83"/>
        <v>0</v>
      </c>
      <c r="J129" s="87">
        <f t="shared" si="83"/>
        <v>0</v>
      </c>
      <c r="K129" s="87">
        <f t="shared" si="83"/>
        <v>742.6</v>
      </c>
      <c r="L129" s="87"/>
      <c r="M129" s="87">
        <f t="shared" si="83"/>
        <v>0</v>
      </c>
      <c r="N129" s="84">
        <f t="shared" si="73"/>
        <v>0</v>
      </c>
      <c r="O129" s="163" t="e">
        <f t="shared" si="48"/>
        <v>#DIV/0!</v>
      </c>
      <c r="P129" s="161" t="e">
        <f t="shared" si="74"/>
        <v>#DIV/0!</v>
      </c>
      <c r="Q129" s="82"/>
    </row>
    <row r="130" spans="1:17" ht="42.75" customHeight="1" hidden="1">
      <c r="A130" s="172" t="s">
        <v>150</v>
      </c>
      <c r="B130" s="32" t="s">
        <v>49</v>
      </c>
      <c r="C130" s="32" t="s">
        <v>29</v>
      </c>
      <c r="D130" s="32" t="s">
        <v>151</v>
      </c>
      <c r="E130" s="32"/>
      <c r="F130" s="87">
        <f>F131</f>
        <v>0</v>
      </c>
      <c r="G130" s="87">
        <f aca="true" t="shared" si="84" ref="G130:M130">G131</f>
        <v>0</v>
      </c>
      <c r="H130" s="87">
        <f t="shared" si="84"/>
        <v>0</v>
      </c>
      <c r="I130" s="87">
        <f t="shared" si="84"/>
        <v>0</v>
      </c>
      <c r="J130" s="87">
        <f t="shared" si="84"/>
        <v>0</v>
      </c>
      <c r="K130" s="87">
        <f t="shared" si="84"/>
        <v>724.4</v>
      </c>
      <c r="L130" s="87"/>
      <c r="M130" s="87">
        <f t="shared" si="84"/>
        <v>0</v>
      </c>
      <c r="N130" s="84">
        <f t="shared" si="73"/>
        <v>0</v>
      </c>
      <c r="O130" s="163" t="e">
        <f t="shared" si="48"/>
        <v>#DIV/0!</v>
      </c>
      <c r="P130" s="161" t="e">
        <f t="shared" si="74"/>
        <v>#DIV/0!</v>
      </c>
      <c r="Q130" s="82"/>
    </row>
    <row r="131" spans="1:17" ht="49.5" customHeight="1" hidden="1">
      <c r="A131" s="172" t="s">
        <v>152</v>
      </c>
      <c r="B131" s="32" t="s">
        <v>49</v>
      </c>
      <c r="C131" s="32" t="s">
        <v>29</v>
      </c>
      <c r="D131" s="32" t="s">
        <v>153</v>
      </c>
      <c r="E131" s="32"/>
      <c r="F131" s="87">
        <f>F132</f>
        <v>0</v>
      </c>
      <c r="G131" s="87">
        <f aca="true" t="shared" si="85" ref="G131:M131">G132</f>
        <v>0</v>
      </c>
      <c r="H131" s="87">
        <f t="shared" si="85"/>
        <v>0</v>
      </c>
      <c r="I131" s="87">
        <f t="shared" si="85"/>
        <v>0</v>
      </c>
      <c r="J131" s="87">
        <f t="shared" si="85"/>
        <v>0</v>
      </c>
      <c r="K131" s="87">
        <f t="shared" si="85"/>
        <v>724.4</v>
      </c>
      <c r="L131" s="87"/>
      <c r="M131" s="87">
        <f t="shared" si="85"/>
        <v>0</v>
      </c>
      <c r="N131" s="84">
        <f t="shared" si="73"/>
        <v>0</v>
      </c>
      <c r="O131" s="163" t="e">
        <f t="shared" si="48"/>
        <v>#DIV/0!</v>
      </c>
      <c r="P131" s="161" t="e">
        <f t="shared" si="74"/>
        <v>#DIV/0!</v>
      </c>
      <c r="Q131" s="82"/>
    </row>
    <row r="132" spans="1:17" ht="116.25" customHeight="1" hidden="1">
      <c r="A132" s="172" t="s">
        <v>154</v>
      </c>
      <c r="B132" s="32" t="s">
        <v>49</v>
      </c>
      <c r="C132" s="32" t="s">
        <v>29</v>
      </c>
      <c r="D132" s="32" t="s">
        <v>155</v>
      </c>
      <c r="E132" s="32"/>
      <c r="F132" s="87">
        <f>F133</f>
        <v>0</v>
      </c>
      <c r="G132" s="87">
        <f aca="true" t="shared" si="86" ref="G132:M132">G133</f>
        <v>0</v>
      </c>
      <c r="H132" s="87">
        <f t="shared" si="86"/>
        <v>0</v>
      </c>
      <c r="I132" s="87">
        <f t="shared" si="86"/>
        <v>0</v>
      </c>
      <c r="J132" s="87">
        <f t="shared" si="86"/>
        <v>0</v>
      </c>
      <c r="K132" s="87">
        <f t="shared" si="86"/>
        <v>724.4</v>
      </c>
      <c r="L132" s="87"/>
      <c r="M132" s="87">
        <f t="shared" si="86"/>
        <v>0</v>
      </c>
      <c r="N132" s="84">
        <f t="shared" si="73"/>
        <v>0</v>
      </c>
      <c r="O132" s="163" t="e">
        <f t="shared" si="48"/>
        <v>#DIV/0!</v>
      </c>
      <c r="P132" s="161" t="e">
        <f t="shared" si="74"/>
        <v>#DIV/0!</v>
      </c>
      <c r="Q132" s="82"/>
    </row>
    <row r="133" spans="1:17" ht="42.75" customHeight="1" hidden="1">
      <c r="A133" s="72" t="s">
        <v>156</v>
      </c>
      <c r="B133" s="32" t="s">
        <v>49</v>
      </c>
      <c r="C133" s="32" t="s">
        <v>29</v>
      </c>
      <c r="D133" s="32" t="s">
        <v>158</v>
      </c>
      <c r="E133" s="32" t="s">
        <v>160</v>
      </c>
      <c r="F133" s="87">
        <f>F134</f>
        <v>0</v>
      </c>
      <c r="G133" s="87">
        <f aca="true" t="shared" si="87" ref="G133:M133">G134</f>
        <v>0</v>
      </c>
      <c r="H133" s="87">
        <f t="shared" si="87"/>
        <v>0</v>
      </c>
      <c r="I133" s="87">
        <f t="shared" si="87"/>
        <v>0</v>
      </c>
      <c r="J133" s="87">
        <f t="shared" si="87"/>
        <v>0</v>
      </c>
      <c r="K133" s="87">
        <f t="shared" si="87"/>
        <v>724.4</v>
      </c>
      <c r="L133" s="87"/>
      <c r="M133" s="87">
        <f t="shared" si="87"/>
        <v>0</v>
      </c>
      <c r="N133" s="84">
        <f t="shared" si="73"/>
        <v>0</v>
      </c>
      <c r="O133" s="163" t="e">
        <f t="shared" si="48"/>
        <v>#DIV/0!</v>
      </c>
      <c r="P133" s="161" t="e">
        <f t="shared" si="74"/>
        <v>#DIV/0!</v>
      </c>
      <c r="Q133" s="82"/>
    </row>
    <row r="134" spans="1:17" ht="19.5" customHeight="1" hidden="1">
      <c r="A134" s="72" t="s">
        <v>157</v>
      </c>
      <c r="B134" s="32" t="s">
        <v>49</v>
      </c>
      <c r="C134" s="32" t="s">
        <v>29</v>
      </c>
      <c r="D134" s="32" t="s">
        <v>158</v>
      </c>
      <c r="E134" s="32" t="s">
        <v>159</v>
      </c>
      <c r="F134" s="87"/>
      <c r="G134" s="87"/>
      <c r="H134" s="87"/>
      <c r="I134" s="87"/>
      <c r="J134" s="87"/>
      <c r="K134" s="131">
        <v>724.4</v>
      </c>
      <c r="L134" s="131"/>
      <c r="M134" s="131"/>
      <c r="N134" s="84">
        <f t="shared" si="73"/>
        <v>0</v>
      </c>
      <c r="O134" s="163" t="e">
        <f t="shared" si="48"/>
        <v>#DIV/0!</v>
      </c>
      <c r="P134" s="161" t="e">
        <f t="shared" si="74"/>
        <v>#DIV/0!</v>
      </c>
      <c r="Q134" s="82"/>
    </row>
    <row r="135" spans="1:17" ht="87.75" customHeight="1" hidden="1">
      <c r="A135" s="172" t="s">
        <v>161</v>
      </c>
      <c r="B135" s="32" t="s">
        <v>49</v>
      </c>
      <c r="C135" s="32" t="s">
        <v>29</v>
      </c>
      <c r="D135" s="32" t="s">
        <v>162</v>
      </c>
      <c r="E135" s="32"/>
      <c r="F135" s="87">
        <f>F136</f>
        <v>0</v>
      </c>
      <c r="G135" s="87">
        <f aca="true" t="shared" si="88" ref="G135:M135">G136</f>
        <v>0</v>
      </c>
      <c r="H135" s="87">
        <f t="shared" si="88"/>
        <v>0</v>
      </c>
      <c r="I135" s="87">
        <f t="shared" si="88"/>
        <v>0</v>
      </c>
      <c r="J135" s="87">
        <f t="shared" si="88"/>
        <v>0</v>
      </c>
      <c r="K135" s="87">
        <f t="shared" si="88"/>
        <v>5.7</v>
      </c>
      <c r="L135" s="87"/>
      <c r="M135" s="87">
        <f t="shared" si="88"/>
        <v>0</v>
      </c>
      <c r="N135" s="84">
        <f t="shared" si="73"/>
        <v>0</v>
      </c>
      <c r="O135" s="163" t="e">
        <f t="shared" si="48"/>
        <v>#DIV/0!</v>
      </c>
      <c r="P135" s="161" t="e">
        <f t="shared" si="74"/>
        <v>#DIV/0!</v>
      </c>
      <c r="Q135" s="82"/>
    </row>
    <row r="136" spans="1:17" ht="45.75" customHeight="1" hidden="1">
      <c r="A136" s="72" t="s">
        <v>156</v>
      </c>
      <c r="B136" s="32" t="s">
        <v>49</v>
      </c>
      <c r="C136" s="32" t="s">
        <v>29</v>
      </c>
      <c r="D136" s="32" t="s">
        <v>162</v>
      </c>
      <c r="E136" s="32" t="s">
        <v>160</v>
      </c>
      <c r="F136" s="87">
        <f>F137</f>
        <v>0</v>
      </c>
      <c r="G136" s="87">
        <f aca="true" t="shared" si="89" ref="G136:M136">G137</f>
        <v>0</v>
      </c>
      <c r="H136" s="87">
        <f t="shared" si="89"/>
        <v>0</v>
      </c>
      <c r="I136" s="87">
        <f t="shared" si="89"/>
        <v>0</v>
      </c>
      <c r="J136" s="87">
        <f t="shared" si="89"/>
        <v>0</v>
      </c>
      <c r="K136" s="87">
        <f t="shared" si="89"/>
        <v>5.7</v>
      </c>
      <c r="L136" s="87"/>
      <c r="M136" s="87">
        <f t="shared" si="89"/>
        <v>0</v>
      </c>
      <c r="N136" s="84">
        <f t="shared" si="73"/>
        <v>0</v>
      </c>
      <c r="O136" s="163" t="e">
        <f t="shared" si="48"/>
        <v>#DIV/0!</v>
      </c>
      <c r="P136" s="161" t="e">
        <f t="shared" si="74"/>
        <v>#DIV/0!</v>
      </c>
      <c r="Q136" s="82"/>
    </row>
    <row r="137" spans="1:17" ht="52.5" hidden="1">
      <c r="A137" s="72" t="s">
        <v>261</v>
      </c>
      <c r="B137" s="32" t="s">
        <v>49</v>
      </c>
      <c r="C137" s="32" t="s">
        <v>29</v>
      </c>
      <c r="D137" s="32" t="s">
        <v>162</v>
      </c>
      <c r="E137" s="32" t="s">
        <v>159</v>
      </c>
      <c r="F137" s="87"/>
      <c r="G137" s="87"/>
      <c r="H137" s="87"/>
      <c r="I137" s="87"/>
      <c r="J137" s="87"/>
      <c r="K137" s="131">
        <v>5.7</v>
      </c>
      <c r="L137" s="131"/>
      <c r="M137" s="131"/>
      <c r="N137" s="84">
        <f t="shared" si="73"/>
        <v>0</v>
      </c>
      <c r="O137" s="163" t="e">
        <f t="shared" si="48"/>
        <v>#DIV/0!</v>
      </c>
      <c r="P137" s="161" t="e">
        <f t="shared" si="74"/>
        <v>#DIV/0!</v>
      </c>
      <c r="Q137" s="82"/>
    </row>
    <row r="138" spans="1:17" ht="52.5" hidden="1">
      <c r="A138" s="72" t="s">
        <v>244</v>
      </c>
      <c r="B138" s="32" t="s">
        <v>49</v>
      </c>
      <c r="C138" s="32" t="s">
        <v>29</v>
      </c>
      <c r="D138" s="32" t="s">
        <v>245</v>
      </c>
      <c r="E138" s="32"/>
      <c r="F138" s="87">
        <f>F139</f>
        <v>0</v>
      </c>
      <c r="G138" s="87">
        <f aca="true" t="shared" si="90" ref="G138:L138">G139</f>
        <v>0</v>
      </c>
      <c r="H138" s="87">
        <f t="shared" si="90"/>
        <v>0</v>
      </c>
      <c r="I138" s="87">
        <f t="shared" si="90"/>
        <v>0</v>
      </c>
      <c r="J138" s="87">
        <f t="shared" si="90"/>
        <v>0</v>
      </c>
      <c r="K138" s="87">
        <f t="shared" si="90"/>
        <v>12.5</v>
      </c>
      <c r="L138" s="87">
        <f t="shared" si="90"/>
        <v>0</v>
      </c>
      <c r="M138" s="87">
        <f aca="true" t="shared" si="91" ref="G138:M139">M139</f>
        <v>0</v>
      </c>
      <c r="N138" s="84">
        <f t="shared" si="73"/>
        <v>0</v>
      </c>
      <c r="O138" s="163" t="e">
        <f t="shared" si="48"/>
        <v>#DIV/0!</v>
      </c>
      <c r="P138" s="161" t="e">
        <f t="shared" si="74"/>
        <v>#DIV/0!</v>
      </c>
      <c r="Q138" s="82"/>
    </row>
    <row r="139" spans="1:17" ht="66" hidden="1">
      <c r="A139" s="72" t="s">
        <v>246</v>
      </c>
      <c r="B139" s="32" t="s">
        <v>49</v>
      </c>
      <c r="C139" s="32" t="s">
        <v>29</v>
      </c>
      <c r="D139" s="32" t="s">
        <v>247</v>
      </c>
      <c r="E139" s="32"/>
      <c r="F139" s="87">
        <f>F140</f>
        <v>0</v>
      </c>
      <c r="G139" s="87">
        <f t="shared" si="91"/>
        <v>0</v>
      </c>
      <c r="H139" s="87">
        <f t="shared" si="91"/>
        <v>0</v>
      </c>
      <c r="I139" s="87">
        <f t="shared" si="91"/>
        <v>0</v>
      </c>
      <c r="J139" s="87">
        <f t="shared" si="91"/>
        <v>0</v>
      </c>
      <c r="K139" s="87">
        <f t="shared" si="91"/>
        <v>12.5</v>
      </c>
      <c r="L139" s="87">
        <f t="shared" si="91"/>
        <v>0</v>
      </c>
      <c r="M139" s="87">
        <f aca="true" t="shared" si="92" ref="G139:M140">M140</f>
        <v>0</v>
      </c>
      <c r="N139" s="84">
        <f t="shared" si="73"/>
        <v>0</v>
      </c>
      <c r="O139" s="163" t="e">
        <f t="shared" si="48"/>
        <v>#DIV/0!</v>
      </c>
      <c r="P139" s="161" t="e">
        <f t="shared" si="74"/>
        <v>#DIV/0!</v>
      </c>
      <c r="Q139" s="82"/>
    </row>
    <row r="140" spans="1:17" ht="52.5" hidden="1">
      <c r="A140" s="72" t="s">
        <v>248</v>
      </c>
      <c r="B140" s="32" t="s">
        <v>49</v>
      </c>
      <c r="C140" s="32" t="s">
        <v>29</v>
      </c>
      <c r="D140" s="32" t="s">
        <v>249</v>
      </c>
      <c r="E140" s="32"/>
      <c r="F140" s="87">
        <f>F141</f>
        <v>0</v>
      </c>
      <c r="G140" s="87">
        <f t="shared" si="92"/>
        <v>0</v>
      </c>
      <c r="H140" s="87">
        <f t="shared" si="92"/>
        <v>0</v>
      </c>
      <c r="I140" s="87">
        <f t="shared" si="92"/>
        <v>0</v>
      </c>
      <c r="J140" s="87">
        <f t="shared" si="92"/>
        <v>0</v>
      </c>
      <c r="K140" s="87">
        <f t="shared" si="92"/>
        <v>12.5</v>
      </c>
      <c r="L140" s="87">
        <f t="shared" si="92"/>
        <v>0</v>
      </c>
      <c r="M140" s="87">
        <f aca="true" t="shared" si="93" ref="G140:M141">M141</f>
        <v>0</v>
      </c>
      <c r="N140" s="84">
        <f t="shared" si="73"/>
        <v>0</v>
      </c>
      <c r="O140" s="163" t="e">
        <f t="shared" si="48"/>
        <v>#DIV/0!</v>
      </c>
      <c r="P140" s="161" t="e">
        <f t="shared" si="74"/>
        <v>#DIV/0!</v>
      </c>
      <c r="Q140" s="82"/>
    </row>
    <row r="141" spans="1:17" ht="39" hidden="1">
      <c r="A141" s="72" t="s">
        <v>86</v>
      </c>
      <c r="B141" s="32" t="s">
        <v>49</v>
      </c>
      <c r="C141" s="32" t="s">
        <v>29</v>
      </c>
      <c r="D141" s="32" t="s">
        <v>249</v>
      </c>
      <c r="E141" s="32" t="s">
        <v>84</v>
      </c>
      <c r="F141" s="87">
        <f>F142</f>
        <v>0</v>
      </c>
      <c r="G141" s="87">
        <f t="shared" si="93"/>
        <v>0</v>
      </c>
      <c r="H141" s="87">
        <f t="shared" si="93"/>
        <v>0</v>
      </c>
      <c r="I141" s="87">
        <f t="shared" si="93"/>
        <v>0</v>
      </c>
      <c r="J141" s="87">
        <f t="shared" si="93"/>
        <v>0</v>
      </c>
      <c r="K141" s="87">
        <f t="shared" si="93"/>
        <v>12.5</v>
      </c>
      <c r="L141" s="87">
        <f t="shared" si="93"/>
        <v>0</v>
      </c>
      <c r="M141" s="87">
        <f>M142</f>
        <v>0</v>
      </c>
      <c r="N141" s="84">
        <f t="shared" si="73"/>
        <v>0</v>
      </c>
      <c r="O141" s="163" t="e">
        <f t="shared" si="48"/>
        <v>#DIV/0!</v>
      </c>
      <c r="P141" s="161" t="e">
        <f t="shared" si="74"/>
        <v>#DIV/0!</v>
      </c>
      <c r="Q141" s="82"/>
    </row>
    <row r="142" spans="1:17" ht="39" hidden="1">
      <c r="A142" s="72" t="s">
        <v>87</v>
      </c>
      <c r="B142" s="32" t="s">
        <v>49</v>
      </c>
      <c r="C142" s="32" t="s">
        <v>29</v>
      </c>
      <c r="D142" s="32" t="s">
        <v>249</v>
      </c>
      <c r="E142" s="32" t="s">
        <v>85</v>
      </c>
      <c r="F142" s="87"/>
      <c r="G142" s="87"/>
      <c r="H142" s="87"/>
      <c r="I142" s="87"/>
      <c r="J142" s="87"/>
      <c r="K142" s="133">
        <v>12.5</v>
      </c>
      <c r="L142" s="133"/>
      <c r="M142" s="133"/>
      <c r="N142" s="84">
        <f t="shared" si="73"/>
        <v>0</v>
      </c>
      <c r="O142" s="163" t="e">
        <f t="shared" si="48"/>
        <v>#DIV/0!</v>
      </c>
      <c r="P142" s="161" t="e">
        <f t="shared" si="74"/>
        <v>#DIV/0!</v>
      </c>
      <c r="Q142" s="82"/>
    </row>
    <row r="143" spans="1:17" ht="26.25" hidden="1">
      <c r="A143" s="72" t="s">
        <v>1</v>
      </c>
      <c r="B143" s="32" t="s">
        <v>49</v>
      </c>
      <c r="C143" s="32" t="s">
        <v>29</v>
      </c>
      <c r="D143" s="32" t="s">
        <v>105</v>
      </c>
      <c r="E143" s="32"/>
      <c r="F143" s="87">
        <f>F144</f>
        <v>0</v>
      </c>
      <c r="G143" s="87">
        <f aca="true" t="shared" si="94" ref="G143:M145">G144</f>
        <v>0</v>
      </c>
      <c r="H143" s="87">
        <f t="shared" si="94"/>
        <v>0</v>
      </c>
      <c r="I143" s="87">
        <f t="shared" si="94"/>
        <v>0</v>
      </c>
      <c r="J143" s="87">
        <f t="shared" si="94"/>
        <v>0</v>
      </c>
      <c r="K143" s="87">
        <f t="shared" si="94"/>
        <v>0</v>
      </c>
      <c r="L143" s="87"/>
      <c r="M143" s="87">
        <f t="shared" si="94"/>
        <v>0</v>
      </c>
      <c r="N143" s="84" t="e">
        <f t="shared" si="73"/>
        <v>#DIV/0!</v>
      </c>
      <c r="O143" s="163" t="e">
        <f t="shared" si="48"/>
        <v>#DIV/0!</v>
      </c>
      <c r="P143" s="161" t="e">
        <f t="shared" si="74"/>
        <v>#DIV/0!</v>
      </c>
      <c r="Q143" s="82"/>
    </row>
    <row r="144" spans="1:17" ht="131.25" customHeight="1" hidden="1">
      <c r="A144" s="173" t="s">
        <v>243</v>
      </c>
      <c r="B144" s="32" t="s">
        <v>49</v>
      </c>
      <c r="C144" s="32" t="s">
        <v>29</v>
      </c>
      <c r="D144" s="32" t="s">
        <v>242</v>
      </c>
      <c r="E144" s="32"/>
      <c r="F144" s="87">
        <f>F145</f>
        <v>0</v>
      </c>
      <c r="G144" s="87">
        <f t="shared" si="94"/>
        <v>0</v>
      </c>
      <c r="H144" s="87">
        <f t="shared" si="94"/>
        <v>0</v>
      </c>
      <c r="I144" s="87">
        <f t="shared" si="94"/>
        <v>0</v>
      </c>
      <c r="J144" s="87">
        <f t="shared" si="94"/>
        <v>0</v>
      </c>
      <c r="K144" s="87">
        <f t="shared" si="94"/>
        <v>0</v>
      </c>
      <c r="L144" s="87"/>
      <c r="M144" s="87">
        <f t="shared" si="94"/>
        <v>0</v>
      </c>
      <c r="N144" s="84" t="e">
        <f t="shared" si="73"/>
        <v>#DIV/0!</v>
      </c>
      <c r="O144" s="163" t="e">
        <f t="shared" si="48"/>
        <v>#DIV/0!</v>
      </c>
      <c r="P144" s="161" t="e">
        <f t="shared" si="74"/>
        <v>#DIV/0!</v>
      </c>
      <c r="Q144" s="82"/>
    </row>
    <row r="145" spans="1:17" ht="45" customHeight="1" hidden="1">
      <c r="A145" s="72" t="s">
        <v>86</v>
      </c>
      <c r="B145" s="32" t="s">
        <v>49</v>
      </c>
      <c r="C145" s="32" t="s">
        <v>29</v>
      </c>
      <c r="D145" s="32" t="s">
        <v>242</v>
      </c>
      <c r="E145" s="32" t="s">
        <v>84</v>
      </c>
      <c r="F145" s="87">
        <f>F146</f>
        <v>0</v>
      </c>
      <c r="G145" s="87">
        <f t="shared" si="94"/>
        <v>0</v>
      </c>
      <c r="H145" s="87">
        <f t="shared" si="94"/>
        <v>0</v>
      </c>
      <c r="I145" s="87">
        <f t="shared" si="94"/>
        <v>0</v>
      </c>
      <c r="J145" s="87">
        <f t="shared" si="94"/>
        <v>0</v>
      </c>
      <c r="K145" s="87">
        <f t="shared" si="94"/>
        <v>0</v>
      </c>
      <c r="L145" s="87"/>
      <c r="M145" s="87">
        <f t="shared" si="94"/>
        <v>0</v>
      </c>
      <c r="N145" s="84" t="e">
        <f t="shared" si="73"/>
        <v>#DIV/0!</v>
      </c>
      <c r="O145" s="163" t="e">
        <f t="shared" si="48"/>
        <v>#DIV/0!</v>
      </c>
      <c r="P145" s="161" t="e">
        <f t="shared" si="74"/>
        <v>#DIV/0!</v>
      </c>
      <c r="Q145" s="82"/>
    </row>
    <row r="146" spans="1:17" ht="45" customHeight="1" hidden="1">
      <c r="A146" s="72" t="s">
        <v>87</v>
      </c>
      <c r="B146" s="32" t="s">
        <v>49</v>
      </c>
      <c r="C146" s="32" t="s">
        <v>29</v>
      </c>
      <c r="D146" s="32" t="s">
        <v>242</v>
      </c>
      <c r="E146" s="32" t="s">
        <v>85</v>
      </c>
      <c r="F146" s="87"/>
      <c r="G146" s="87"/>
      <c r="H146" s="87"/>
      <c r="I146" s="87"/>
      <c r="J146" s="87"/>
      <c r="K146" s="86">
        <v>0</v>
      </c>
      <c r="L146" s="86"/>
      <c r="M146" s="86">
        <v>0</v>
      </c>
      <c r="N146" s="84" t="e">
        <f t="shared" si="73"/>
        <v>#DIV/0!</v>
      </c>
      <c r="O146" s="163" t="e">
        <f t="shared" si="48"/>
        <v>#DIV/0!</v>
      </c>
      <c r="P146" s="161" t="e">
        <f t="shared" si="74"/>
        <v>#DIV/0!</v>
      </c>
      <c r="Q146" s="82"/>
    </row>
    <row r="147" spans="1:17" ht="45" customHeight="1">
      <c r="A147" s="171" t="s">
        <v>298</v>
      </c>
      <c r="B147" s="110" t="s">
        <v>49</v>
      </c>
      <c r="C147" s="41" t="s">
        <v>29</v>
      </c>
      <c r="D147" s="110" t="s">
        <v>297</v>
      </c>
      <c r="E147" s="40"/>
      <c r="F147" s="192">
        <f>F148</f>
        <v>1357.6</v>
      </c>
      <c r="G147" s="192">
        <f aca="true" t="shared" si="95" ref="G147:M147">G148</f>
        <v>0</v>
      </c>
      <c r="H147" s="192">
        <f t="shared" si="95"/>
        <v>0</v>
      </c>
      <c r="I147" s="192">
        <f t="shared" si="95"/>
        <v>0</v>
      </c>
      <c r="J147" s="192">
        <f t="shared" si="95"/>
        <v>0</v>
      </c>
      <c r="K147" s="192">
        <f t="shared" si="95"/>
        <v>0</v>
      </c>
      <c r="L147" s="192">
        <f t="shared" si="95"/>
        <v>1357.6</v>
      </c>
      <c r="M147" s="192">
        <f t="shared" si="95"/>
        <v>1357.6</v>
      </c>
      <c r="N147" s="91"/>
      <c r="O147" s="193">
        <f t="shared" si="48"/>
        <v>100</v>
      </c>
      <c r="P147" s="165">
        <f t="shared" si="74"/>
        <v>100</v>
      </c>
      <c r="Q147" s="82"/>
    </row>
    <row r="148" spans="1:17" ht="54.75" customHeight="1">
      <c r="A148" s="170" t="s">
        <v>331</v>
      </c>
      <c r="B148" s="66" t="s">
        <v>49</v>
      </c>
      <c r="C148" s="27" t="s">
        <v>29</v>
      </c>
      <c r="D148" s="66" t="s">
        <v>297</v>
      </c>
      <c r="E148" s="32"/>
      <c r="F148" s="87">
        <f>F149</f>
        <v>1357.6</v>
      </c>
      <c r="G148" s="87">
        <f aca="true" t="shared" si="96" ref="G148:M148">G149</f>
        <v>0</v>
      </c>
      <c r="H148" s="87">
        <f t="shared" si="96"/>
        <v>0</v>
      </c>
      <c r="I148" s="87">
        <f t="shared" si="96"/>
        <v>0</v>
      </c>
      <c r="J148" s="87">
        <f t="shared" si="96"/>
        <v>0</v>
      </c>
      <c r="K148" s="87">
        <f t="shared" si="96"/>
        <v>0</v>
      </c>
      <c r="L148" s="87">
        <f t="shared" si="96"/>
        <v>1357.6</v>
      </c>
      <c r="M148" s="87">
        <f t="shared" si="96"/>
        <v>1357.6</v>
      </c>
      <c r="N148" s="84"/>
      <c r="O148" s="185">
        <f t="shared" si="48"/>
        <v>100</v>
      </c>
      <c r="P148" s="161">
        <f t="shared" si="74"/>
        <v>100</v>
      </c>
      <c r="Q148" s="82"/>
    </row>
    <row r="149" spans="1:17" ht="19.5" customHeight="1">
      <c r="A149" s="57" t="s">
        <v>93</v>
      </c>
      <c r="B149" s="66" t="s">
        <v>49</v>
      </c>
      <c r="C149" s="27" t="s">
        <v>29</v>
      </c>
      <c r="D149" s="66" t="s">
        <v>297</v>
      </c>
      <c r="E149" s="32" t="s">
        <v>90</v>
      </c>
      <c r="F149" s="87">
        <f>F150</f>
        <v>1357.6</v>
      </c>
      <c r="G149" s="87">
        <f aca="true" t="shared" si="97" ref="G149:M149">G150</f>
        <v>0</v>
      </c>
      <c r="H149" s="87">
        <f t="shared" si="97"/>
        <v>0</v>
      </c>
      <c r="I149" s="87">
        <f t="shared" si="97"/>
        <v>0</v>
      </c>
      <c r="J149" s="87">
        <f t="shared" si="97"/>
        <v>0</v>
      </c>
      <c r="K149" s="87">
        <f t="shared" si="97"/>
        <v>0</v>
      </c>
      <c r="L149" s="87">
        <f t="shared" si="97"/>
        <v>1357.6</v>
      </c>
      <c r="M149" s="87">
        <f t="shared" si="97"/>
        <v>1357.6</v>
      </c>
      <c r="N149" s="84"/>
      <c r="O149" s="185">
        <f t="shared" si="48"/>
        <v>100</v>
      </c>
      <c r="P149" s="161">
        <f t="shared" si="74"/>
        <v>100</v>
      </c>
      <c r="Q149" s="82"/>
    </row>
    <row r="150" spans="1:17" ht="15" customHeight="1">
      <c r="A150" s="25" t="s">
        <v>316</v>
      </c>
      <c r="B150" s="66" t="s">
        <v>49</v>
      </c>
      <c r="C150" s="27" t="s">
        <v>29</v>
      </c>
      <c r="D150" s="66" t="s">
        <v>297</v>
      </c>
      <c r="E150" s="32" t="s">
        <v>315</v>
      </c>
      <c r="F150" s="87">
        <v>1357.6</v>
      </c>
      <c r="G150" s="87"/>
      <c r="H150" s="87"/>
      <c r="I150" s="87"/>
      <c r="J150" s="87"/>
      <c r="K150" s="86"/>
      <c r="L150" s="86">
        <v>1357.6</v>
      </c>
      <c r="M150" s="86">
        <v>1357.6</v>
      </c>
      <c r="N150" s="84"/>
      <c r="O150" s="185">
        <f t="shared" si="48"/>
        <v>100</v>
      </c>
      <c r="P150" s="161">
        <f t="shared" si="74"/>
        <v>100</v>
      </c>
      <c r="Q150" s="82"/>
    </row>
    <row r="151" spans="1:17" ht="13.5">
      <c r="A151" s="30" t="s">
        <v>56</v>
      </c>
      <c r="B151" s="23" t="s">
        <v>49</v>
      </c>
      <c r="C151" s="23" t="s">
        <v>58</v>
      </c>
      <c r="D151" s="27"/>
      <c r="E151" s="41"/>
      <c r="F151" s="178">
        <f>F173+F158+F164+F152+F155</f>
        <v>268.5</v>
      </c>
      <c r="G151" s="178">
        <f aca="true" t="shared" si="98" ref="G151:L151">G173+G158+G164+G152+G155</f>
        <v>160</v>
      </c>
      <c r="H151" s="178">
        <f t="shared" si="98"/>
        <v>165</v>
      </c>
      <c r="I151" s="178">
        <f t="shared" si="98"/>
        <v>160</v>
      </c>
      <c r="J151" s="178">
        <f t="shared" si="98"/>
        <v>175</v>
      </c>
      <c r="K151" s="178">
        <f t="shared" si="98"/>
        <v>8494.400000000001</v>
      </c>
      <c r="L151" s="178">
        <f t="shared" si="98"/>
        <v>268.5</v>
      </c>
      <c r="M151" s="178">
        <f>M173+M158+M164+M152+M155</f>
        <v>268.5</v>
      </c>
      <c r="N151" s="199">
        <f t="shared" si="73"/>
        <v>3.1609060086645315</v>
      </c>
      <c r="O151" s="200">
        <f t="shared" si="48"/>
        <v>100</v>
      </c>
      <c r="P151" s="200">
        <f aca="true" t="shared" si="99" ref="P151:P298">M151/F151*100</f>
        <v>100</v>
      </c>
      <c r="Q151" s="82"/>
    </row>
    <row r="152" spans="1:17" ht="39" hidden="1">
      <c r="A152" s="72" t="s">
        <v>298</v>
      </c>
      <c r="B152" s="66" t="s">
        <v>49</v>
      </c>
      <c r="C152" s="27" t="s">
        <v>58</v>
      </c>
      <c r="D152" s="27" t="s">
        <v>297</v>
      </c>
      <c r="E152" s="27"/>
      <c r="F152" s="83">
        <f>F153</f>
        <v>0</v>
      </c>
      <c r="G152" s="83">
        <f aca="true" t="shared" si="100" ref="G152:L152">G153</f>
        <v>0</v>
      </c>
      <c r="H152" s="83">
        <f t="shared" si="100"/>
        <v>0</v>
      </c>
      <c r="I152" s="83">
        <f t="shared" si="100"/>
        <v>0</v>
      </c>
      <c r="J152" s="83">
        <f t="shared" si="100"/>
        <v>0</v>
      </c>
      <c r="K152" s="83">
        <f t="shared" si="100"/>
        <v>144</v>
      </c>
      <c r="L152" s="83">
        <f t="shared" si="100"/>
        <v>0</v>
      </c>
      <c r="M152" s="83">
        <f aca="true" t="shared" si="101" ref="G152:M153">M153</f>
        <v>0</v>
      </c>
      <c r="N152" s="177">
        <f t="shared" si="73"/>
        <v>0</v>
      </c>
      <c r="O152" s="163" t="e">
        <f t="shared" si="48"/>
        <v>#DIV/0!</v>
      </c>
      <c r="P152" s="185" t="e">
        <f t="shared" si="99"/>
        <v>#DIV/0!</v>
      </c>
      <c r="Q152" s="82"/>
    </row>
    <row r="153" spans="1:17" ht="26.25" hidden="1">
      <c r="A153" s="57" t="s">
        <v>93</v>
      </c>
      <c r="B153" s="66" t="s">
        <v>49</v>
      </c>
      <c r="C153" s="27" t="s">
        <v>58</v>
      </c>
      <c r="D153" s="27" t="s">
        <v>297</v>
      </c>
      <c r="E153" s="27" t="s">
        <v>90</v>
      </c>
      <c r="F153" s="83">
        <f>F154</f>
        <v>0</v>
      </c>
      <c r="G153" s="83">
        <f t="shared" si="101"/>
        <v>0</v>
      </c>
      <c r="H153" s="83">
        <f t="shared" si="101"/>
        <v>0</v>
      </c>
      <c r="I153" s="83">
        <f t="shared" si="101"/>
        <v>0</v>
      </c>
      <c r="J153" s="83">
        <f t="shared" si="101"/>
        <v>0</v>
      </c>
      <c r="K153" s="83">
        <f t="shared" si="101"/>
        <v>144</v>
      </c>
      <c r="L153" s="83">
        <f t="shared" si="101"/>
        <v>0</v>
      </c>
      <c r="M153" s="83">
        <f>M154</f>
        <v>0</v>
      </c>
      <c r="N153" s="177">
        <f t="shared" si="73"/>
        <v>0</v>
      </c>
      <c r="O153" s="163" t="e">
        <f t="shared" si="48"/>
        <v>#DIV/0!</v>
      </c>
      <c r="P153" s="185" t="e">
        <f t="shared" si="99"/>
        <v>#DIV/0!</v>
      </c>
      <c r="Q153" s="82"/>
    </row>
    <row r="154" spans="1:17" ht="26.25" hidden="1">
      <c r="A154" s="57" t="s">
        <v>92</v>
      </c>
      <c r="B154" s="66" t="s">
        <v>49</v>
      </c>
      <c r="C154" s="27" t="s">
        <v>58</v>
      </c>
      <c r="D154" s="27" t="s">
        <v>297</v>
      </c>
      <c r="E154" s="27" t="s">
        <v>91</v>
      </c>
      <c r="F154" s="83"/>
      <c r="G154" s="83"/>
      <c r="H154" s="83"/>
      <c r="I154" s="83"/>
      <c r="J154" s="83"/>
      <c r="K154" s="83">
        <v>144</v>
      </c>
      <c r="L154" s="83"/>
      <c r="M154" s="83"/>
      <c r="N154" s="177">
        <f t="shared" si="73"/>
        <v>0</v>
      </c>
      <c r="O154" s="163" t="e">
        <f t="shared" si="48"/>
        <v>#DIV/0!</v>
      </c>
      <c r="P154" s="185" t="e">
        <f t="shared" si="99"/>
        <v>#DIV/0!</v>
      </c>
      <c r="Q154" s="82"/>
    </row>
    <row r="155" spans="1:17" ht="66">
      <c r="A155" s="70" t="s">
        <v>187</v>
      </c>
      <c r="B155" s="66" t="s">
        <v>49</v>
      </c>
      <c r="C155" s="27" t="s">
        <v>58</v>
      </c>
      <c r="D155" s="27" t="s">
        <v>185</v>
      </c>
      <c r="E155" s="27"/>
      <c r="F155" s="83">
        <f>F156</f>
        <v>259.3</v>
      </c>
      <c r="G155" s="83">
        <f aca="true" t="shared" si="102" ref="G155:L155">G156</f>
        <v>0</v>
      </c>
      <c r="H155" s="83">
        <f t="shared" si="102"/>
        <v>0</v>
      </c>
      <c r="I155" s="83">
        <f t="shared" si="102"/>
        <v>0</v>
      </c>
      <c r="J155" s="83">
        <f t="shared" si="102"/>
        <v>0</v>
      </c>
      <c r="K155" s="83">
        <f t="shared" si="102"/>
        <v>168.3</v>
      </c>
      <c r="L155" s="83">
        <f t="shared" si="102"/>
        <v>259.3</v>
      </c>
      <c r="M155" s="83">
        <f aca="true" t="shared" si="103" ref="G155:M156">M156</f>
        <v>259.3</v>
      </c>
      <c r="N155" s="177">
        <f t="shared" si="73"/>
        <v>154.0701128936423</v>
      </c>
      <c r="O155" s="185">
        <f t="shared" si="48"/>
        <v>100</v>
      </c>
      <c r="P155" s="185">
        <f t="shared" si="99"/>
        <v>100</v>
      </c>
      <c r="Q155" s="82"/>
    </row>
    <row r="156" spans="1:17" ht="26.25">
      <c r="A156" s="25" t="s">
        <v>325</v>
      </c>
      <c r="B156" s="66" t="s">
        <v>49</v>
      </c>
      <c r="C156" s="27" t="s">
        <v>58</v>
      </c>
      <c r="D156" s="27" t="s">
        <v>185</v>
      </c>
      <c r="E156" s="27" t="s">
        <v>84</v>
      </c>
      <c r="F156" s="83">
        <f>F157</f>
        <v>259.3</v>
      </c>
      <c r="G156" s="83">
        <f t="shared" si="103"/>
        <v>0</v>
      </c>
      <c r="H156" s="83">
        <f t="shared" si="103"/>
        <v>0</v>
      </c>
      <c r="I156" s="83">
        <f t="shared" si="103"/>
        <v>0</v>
      </c>
      <c r="J156" s="83">
        <f t="shared" si="103"/>
        <v>0</v>
      </c>
      <c r="K156" s="83">
        <f t="shared" si="103"/>
        <v>168.3</v>
      </c>
      <c r="L156" s="83">
        <f t="shared" si="103"/>
        <v>259.3</v>
      </c>
      <c r="M156" s="83">
        <f>M157</f>
        <v>259.3</v>
      </c>
      <c r="N156" s="177">
        <f t="shared" si="73"/>
        <v>154.0701128936423</v>
      </c>
      <c r="O156" s="185">
        <f t="shared" si="48"/>
        <v>100</v>
      </c>
      <c r="P156" s="185">
        <f t="shared" si="99"/>
        <v>100</v>
      </c>
      <c r="Q156" s="82"/>
    </row>
    <row r="157" spans="1:17" ht="39">
      <c r="A157" s="25" t="s">
        <v>87</v>
      </c>
      <c r="B157" s="66" t="s">
        <v>49</v>
      </c>
      <c r="C157" s="27" t="s">
        <v>58</v>
      </c>
      <c r="D157" s="27" t="s">
        <v>185</v>
      </c>
      <c r="E157" s="27" t="s">
        <v>85</v>
      </c>
      <c r="F157" s="83">
        <v>259.3</v>
      </c>
      <c r="G157" s="83"/>
      <c r="H157" s="83"/>
      <c r="I157" s="83"/>
      <c r="J157" s="83"/>
      <c r="K157" s="83">
        <v>168.3</v>
      </c>
      <c r="L157" s="83">
        <v>259.3</v>
      </c>
      <c r="M157" s="83">
        <v>259.3</v>
      </c>
      <c r="N157" s="177">
        <f t="shared" si="73"/>
        <v>154.0701128936423</v>
      </c>
      <c r="O157" s="185">
        <f t="shared" si="48"/>
        <v>100</v>
      </c>
      <c r="P157" s="185">
        <f t="shared" si="99"/>
        <v>100</v>
      </c>
      <c r="Q157" s="82"/>
    </row>
    <row r="158" spans="1:17" ht="48" customHeight="1" hidden="1">
      <c r="A158" s="26" t="s">
        <v>168</v>
      </c>
      <c r="B158" s="27" t="s">
        <v>49</v>
      </c>
      <c r="C158" s="27" t="s">
        <v>58</v>
      </c>
      <c r="D158" s="27" t="s">
        <v>172</v>
      </c>
      <c r="E158" s="27"/>
      <c r="F158" s="83">
        <f>F159</f>
        <v>0</v>
      </c>
      <c r="G158" s="83">
        <f aca="true" t="shared" si="104" ref="G158:M158">G159</f>
        <v>0</v>
      </c>
      <c r="H158" s="83">
        <f t="shared" si="104"/>
        <v>0</v>
      </c>
      <c r="I158" s="83">
        <f t="shared" si="104"/>
        <v>0</v>
      </c>
      <c r="J158" s="83">
        <f t="shared" si="104"/>
        <v>0</v>
      </c>
      <c r="K158" s="83">
        <f t="shared" si="104"/>
        <v>2024.8</v>
      </c>
      <c r="L158" s="83"/>
      <c r="M158" s="83">
        <f t="shared" si="104"/>
        <v>0</v>
      </c>
      <c r="N158" s="177">
        <f t="shared" si="73"/>
        <v>0</v>
      </c>
      <c r="O158" s="185" t="e">
        <f t="shared" si="48"/>
        <v>#DIV/0!</v>
      </c>
      <c r="P158" s="185" t="e">
        <f t="shared" si="99"/>
        <v>#DIV/0!</v>
      </c>
      <c r="Q158" s="82"/>
    </row>
    <row r="159" spans="1:17" ht="41.25" customHeight="1" hidden="1">
      <c r="A159" s="26" t="s">
        <v>169</v>
      </c>
      <c r="B159" s="27" t="s">
        <v>49</v>
      </c>
      <c r="C159" s="27" t="s">
        <v>58</v>
      </c>
      <c r="D159" s="27" t="s">
        <v>173</v>
      </c>
      <c r="E159" s="27"/>
      <c r="F159" s="83">
        <f>F160</f>
        <v>0</v>
      </c>
      <c r="G159" s="83">
        <f aca="true" t="shared" si="105" ref="G159:M159">G160</f>
        <v>0</v>
      </c>
      <c r="H159" s="83">
        <f t="shared" si="105"/>
        <v>0</v>
      </c>
      <c r="I159" s="83">
        <f t="shared" si="105"/>
        <v>0</v>
      </c>
      <c r="J159" s="83">
        <f t="shared" si="105"/>
        <v>0</v>
      </c>
      <c r="K159" s="83">
        <f t="shared" si="105"/>
        <v>2024.8</v>
      </c>
      <c r="L159" s="83"/>
      <c r="M159" s="83">
        <f t="shared" si="105"/>
        <v>0</v>
      </c>
      <c r="N159" s="177">
        <f t="shared" si="73"/>
        <v>0</v>
      </c>
      <c r="O159" s="185" t="e">
        <f t="shared" si="48"/>
        <v>#DIV/0!</v>
      </c>
      <c r="P159" s="185" t="e">
        <f t="shared" si="99"/>
        <v>#DIV/0!</v>
      </c>
      <c r="Q159" s="82"/>
    </row>
    <row r="160" spans="1:17" ht="64.5" customHeight="1" hidden="1">
      <c r="A160" s="26" t="s">
        <v>170</v>
      </c>
      <c r="B160" s="27" t="s">
        <v>49</v>
      </c>
      <c r="C160" s="27" t="s">
        <v>58</v>
      </c>
      <c r="D160" s="27" t="s">
        <v>174</v>
      </c>
      <c r="E160" s="27"/>
      <c r="F160" s="83">
        <f>F161</f>
        <v>0</v>
      </c>
      <c r="G160" s="83">
        <f aca="true" t="shared" si="106" ref="G160:M160">G161</f>
        <v>0</v>
      </c>
      <c r="H160" s="83">
        <f t="shared" si="106"/>
        <v>0</v>
      </c>
      <c r="I160" s="83">
        <f t="shared" si="106"/>
        <v>0</v>
      </c>
      <c r="J160" s="83">
        <f t="shared" si="106"/>
        <v>0</v>
      </c>
      <c r="K160" s="83">
        <f t="shared" si="106"/>
        <v>2024.8</v>
      </c>
      <c r="L160" s="83"/>
      <c r="M160" s="83">
        <f t="shared" si="106"/>
        <v>0</v>
      </c>
      <c r="N160" s="177">
        <f t="shared" si="73"/>
        <v>0</v>
      </c>
      <c r="O160" s="185" t="e">
        <f aca="true" t="shared" si="107" ref="O160:O254">M160/L160*100</f>
        <v>#DIV/0!</v>
      </c>
      <c r="P160" s="185" t="e">
        <f t="shared" si="99"/>
        <v>#DIV/0!</v>
      </c>
      <c r="Q160" s="82"/>
    </row>
    <row r="161" spans="1:17" ht="81.75" customHeight="1" hidden="1">
      <c r="A161" s="26" t="s">
        <v>171</v>
      </c>
      <c r="B161" s="27" t="s">
        <v>49</v>
      </c>
      <c r="C161" s="27" t="s">
        <v>58</v>
      </c>
      <c r="D161" s="27" t="s">
        <v>175</v>
      </c>
      <c r="E161" s="27"/>
      <c r="F161" s="83">
        <f>F162</f>
        <v>0</v>
      </c>
      <c r="G161" s="83">
        <f aca="true" t="shared" si="108" ref="G161:M161">G162</f>
        <v>0</v>
      </c>
      <c r="H161" s="83">
        <f t="shared" si="108"/>
        <v>0</v>
      </c>
      <c r="I161" s="83">
        <f t="shared" si="108"/>
        <v>0</v>
      </c>
      <c r="J161" s="83">
        <f t="shared" si="108"/>
        <v>0</v>
      </c>
      <c r="K161" s="83">
        <f t="shared" si="108"/>
        <v>2024.8</v>
      </c>
      <c r="L161" s="83"/>
      <c r="M161" s="83">
        <f t="shared" si="108"/>
        <v>0</v>
      </c>
      <c r="N161" s="177">
        <f t="shared" si="73"/>
        <v>0</v>
      </c>
      <c r="O161" s="185" t="e">
        <f t="shared" si="107"/>
        <v>#DIV/0!</v>
      </c>
      <c r="P161" s="185" t="e">
        <f t="shared" si="99"/>
        <v>#DIV/0!</v>
      </c>
      <c r="Q161" s="82"/>
    </row>
    <row r="162" spans="1:17" ht="41.25" customHeight="1" hidden="1">
      <c r="A162" s="25" t="s">
        <v>86</v>
      </c>
      <c r="B162" s="27" t="s">
        <v>49</v>
      </c>
      <c r="C162" s="27" t="s">
        <v>58</v>
      </c>
      <c r="D162" s="27" t="s">
        <v>175</v>
      </c>
      <c r="E162" s="27" t="s">
        <v>84</v>
      </c>
      <c r="F162" s="83">
        <f>F163</f>
        <v>0</v>
      </c>
      <c r="G162" s="83">
        <f aca="true" t="shared" si="109" ref="G162:M162">G163</f>
        <v>0</v>
      </c>
      <c r="H162" s="83">
        <f t="shared" si="109"/>
        <v>0</v>
      </c>
      <c r="I162" s="83">
        <f t="shared" si="109"/>
        <v>0</v>
      </c>
      <c r="J162" s="83">
        <f t="shared" si="109"/>
        <v>0</v>
      </c>
      <c r="K162" s="83">
        <f t="shared" si="109"/>
        <v>2024.8</v>
      </c>
      <c r="L162" s="83"/>
      <c r="M162" s="83">
        <f t="shared" si="109"/>
        <v>0</v>
      </c>
      <c r="N162" s="80">
        <f t="shared" si="73"/>
        <v>0</v>
      </c>
      <c r="O162" s="185" t="e">
        <f t="shared" si="107"/>
        <v>#DIV/0!</v>
      </c>
      <c r="P162" s="163" t="e">
        <f t="shared" si="99"/>
        <v>#DIV/0!</v>
      </c>
      <c r="Q162" s="82"/>
    </row>
    <row r="163" spans="1:17" ht="40.5" customHeight="1" hidden="1">
      <c r="A163" s="25" t="s">
        <v>87</v>
      </c>
      <c r="B163" s="27" t="s">
        <v>49</v>
      </c>
      <c r="C163" s="27" t="s">
        <v>58</v>
      </c>
      <c r="D163" s="27" t="s">
        <v>175</v>
      </c>
      <c r="E163" s="27" t="s">
        <v>85</v>
      </c>
      <c r="F163" s="83"/>
      <c r="G163" s="176"/>
      <c r="H163" s="176"/>
      <c r="I163" s="176"/>
      <c r="J163" s="182"/>
      <c r="K163" s="86">
        <v>2024.8</v>
      </c>
      <c r="L163" s="86"/>
      <c r="M163" s="86"/>
      <c r="N163" s="177">
        <f t="shared" si="73"/>
        <v>0</v>
      </c>
      <c r="O163" s="185" t="e">
        <f t="shared" si="107"/>
        <v>#DIV/0!</v>
      </c>
      <c r="P163" s="185" t="e">
        <f t="shared" si="99"/>
        <v>#DIV/0!</v>
      </c>
      <c r="Q163" s="82"/>
    </row>
    <row r="164" spans="1:17" ht="17.25" customHeight="1">
      <c r="A164" s="25" t="s">
        <v>250</v>
      </c>
      <c r="B164" s="27" t="s">
        <v>49</v>
      </c>
      <c r="C164" s="27" t="s">
        <v>58</v>
      </c>
      <c r="D164" s="27" t="s">
        <v>251</v>
      </c>
      <c r="E164" s="27"/>
      <c r="F164" s="83">
        <f>F165+F168</f>
        <v>9.2</v>
      </c>
      <c r="G164" s="83">
        <f aca="true" t="shared" si="110" ref="G164:L164">G165+G168</f>
        <v>160</v>
      </c>
      <c r="H164" s="83">
        <f t="shared" si="110"/>
        <v>165</v>
      </c>
      <c r="I164" s="83">
        <f t="shared" si="110"/>
        <v>160</v>
      </c>
      <c r="J164" s="83">
        <f t="shared" si="110"/>
        <v>175</v>
      </c>
      <c r="K164" s="83">
        <f t="shared" si="110"/>
        <v>581.3</v>
      </c>
      <c r="L164" s="83">
        <f t="shared" si="110"/>
        <v>9.2</v>
      </c>
      <c r="M164" s="83">
        <f>M165+M168</f>
        <v>9.2</v>
      </c>
      <c r="N164" s="177">
        <f t="shared" si="73"/>
        <v>1.5826595561672114</v>
      </c>
      <c r="O164" s="185">
        <f t="shared" si="107"/>
        <v>100</v>
      </c>
      <c r="P164" s="185">
        <f t="shared" si="99"/>
        <v>100</v>
      </c>
      <c r="Q164" s="82"/>
    </row>
    <row r="165" spans="1:17" ht="39.75" customHeight="1">
      <c r="A165" s="25" t="s">
        <v>252</v>
      </c>
      <c r="B165" s="27" t="s">
        <v>49</v>
      </c>
      <c r="C165" s="27" t="s">
        <v>58</v>
      </c>
      <c r="D165" s="27" t="s">
        <v>253</v>
      </c>
      <c r="E165" s="27"/>
      <c r="F165" s="83">
        <f>F166</f>
        <v>9.2</v>
      </c>
      <c r="G165" s="83">
        <f aca="true" t="shared" si="111" ref="G165:L165">G166</f>
        <v>0</v>
      </c>
      <c r="H165" s="83">
        <f t="shared" si="111"/>
        <v>0</v>
      </c>
      <c r="I165" s="83">
        <f t="shared" si="111"/>
        <v>0</v>
      </c>
      <c r="J165" s="83">
        <f t="shared" si="111"/>
        <v>0</v>
      </c>
      <c r="K165" s="83">
        <f t="shared" si="111"/>
        <v>301.4</v>
      </c>
      <c r="L165" s="83">
        <f t="shared" si="111"/>
        <v>9.2</v>
      </c>
      <c r="M165" s="83">
        <f aca="true" t="shared" si="112" ref="G165:M166">M166</f>
        <v>9.2</v>
      </c>
      <c r="N165" s="177">
        <f t="shared" si="73"/>
        <v>3.0524220305242205</v>
      </c>
      <c r="O165" s="185">
        <f t="shared" si="107"/>
        <v>100</v>
      </c>
      <c r="P165" s="185">
        <f t="shared" si="99"/>
        <v>100</v>
      </c>
      <c r="Q165" s="82"/>
    </row>
    <row r="166" spans="1:18" ht="41.25" customHeight="1">
      <c r="A166" s="25" t="s">
        <v>325</v>
      </c>
      <c r="B166" s="27" t="s">
        <v>49</v>
      </c>
      <c r="C166" s="27" t="s">
        <v>58</v>
      </c>
      <c r="D166" s="27" t="s">
        <v>253</v>
      </c>
      <c r="E166" s="27" t="s">
        <v>84</v>
      </c>
      <c r="F166" s="83">
        <f>F167</f>
        <v>9.2</v>
      </c>
      <c r="G166" s="83">
        <f t="shared" si="112"/>
        <v>0</v>
      </c>
      <c r="H166" s="83">
        <f t="shared" si="112"/>
        <v>0</v>
      </c>
      <c r="I166" s="83">
        <f t="shared" si="112"/>
        <v>0</v>
      </c>
      <c r="J166" s="83">
        <f t="shared" si="112"/>
        <v>0</v>
      </c>
      <c r="K166" s="83">
        <f t="shared" si="112"/>
        <v>301.4</v>
      </c>
      <c r="L166" s="83">
        <f t="shared" si="112"/>
        <v>9.2</v>
      </c>
      <c r="M166" s="83">
        <f>M167</f>
        <v>9.2</v>
      </c>
      <c r="N166" s="177">
        <f t="shared" si="73"/>
        <v>3.0524220305242205</v>
      </c>
      <c r="O166" s="185">
        <f t="shared" si="107"/>
        <v>100</v>
      </c>
      <c r="P166" s="185">
        <f t="shared" si="99"/>
        <v>100</v>
      </c>
      <c r="Q166" s="82"/>
      <c r="R166" s="82"/>
    </row>
    <row r="167" spans="1:18" ht="43.5" customHeight="1">
      <c r="A167" s="25" t="s">
        <v>87</v>
      </c>
      <c r="B167" s="27" t="s">
        <v>49</v>
      </c>
      <c r="C167" s="27" t="s">
        <v>58</v>
      </c>
      <c r="D167" s="27" t="s">
        <v>253</v>
      </c>
      <c r="E167" s="27" t="s">
        <v>85</v>
      </c>
      <c r="F167" s="83">
        <v>9.2</v>
      </c>
      <c r="G167" s="83"/>
      <c r="H167" s="83"/>
      <c r="I167" s="83"/>
      <c r="J167" s="83"/>
      <c r="K167" s="83">
        <v>301.4</v>
      </c>
      <c r="L167" s="83">
        <v>9.2</v>
      </c>
      <c r="M167" s="83">
        <v>9.2</v>
      </c>
      <c r="N167" s="177">
        <f t="shared" si="73"/>
        <v>3.0524220305242205</v>
      </c>
      <c r="O167" s="185">
        <f t="shared" si="107"/>
        <v>100</v>
      </c>
      <c r="P167" s="185">
        <f t="shared" si="99"/>
        <v>100</v>
      </c>
      <c r="Q167" s="82"/>
      <c r="R167" s="82"/>
    </row>
    <row r="168" spans="1:18" ht="25.5" customHeight="1" hidden="1">
      <c r="A168" s="61" t="s">
        <v>57</v>
      </c>
      <c r="B168" s="27" t="s">
        <v>49</v>
      </c>
      <c r="C168" s="27" t="s">
        <v>58</v>
      </c>
      <c r="D168" s="27" t="s">
        <v>104</v>
      </c>
      <c r="E168" s="27"/>
      <c r="F168" s="83">
        <f>F169+F171</f>
        <v>0</v>
      </c>
      <c r="G168" s="83">
        <f aca="true" t="shared" si="113" ref="G168:M168">G169+G171</f>
        <v>160</v>
      </c>
      <c r="H168" s="83">
        <f t="shared" si="113"/>
        <v>165</v>
      </c>
      <c r="I168" s="83">
        <f t="shared" si="113"/>
        <v>160</v>
      </c>
      <c r="J168" s="83">
        <f t="shared" si="113"/>
        <v>175</v>
      </c>
      <c r="K168" s="83">
        <f t="shared" si="113"/>
        <v>279.90000000000003</v>
      </c>
      <c r="L168" s="83"/>
      <c r="M168" s="83">
        <f t="shared" si="113"/>
        <v>0</v>
      </c>
      <c r="N168" s="84">
        <f t="shared" si="73"/>
        <v>0</v>
      </c>
      <c r="O168" s="163" t="e">
        <f t="shared" si="107"/>
        <v>#DIV/0!</v>
      </c>
      <c r="P168" s="161" t="e">
        <f t="shared" si="99"/>
        <v>#DIV/0!</v>
      </c>
      <c r="Q168" s="82"/>
      <c r="R168" s="82"/>
    </row>
    <row r="169" spans="1:18" ht="18" customHeight="1" hidden="1">
      <c r="A169" s="25" t="s">
        <v>93</v>
      </c>
      <c r="B169" s="27" t="s">
        <v>49</v>
      </c>
      <c r="C169" s="27" t="s">
        <v>58</v>
      </c>
      <c r="D169" s="27" t="s">
        <v>104</v>
      </c>
      <c r="E169" s="27" t="s">
        <v>90</v>
      </c>
      <c r="F169" s="83">
        <f>F170</f>
        <v>0</v>
      </c>
      <c r="G169" s="83">
        <f aca="true" t="shared" si="114" ref="G169:M169">G170</f>
        <v>160</v>
      </c>
      <c r="H169" s="83">
        <f t="shared" si="114"/>
        <v>165</v>
      </c>
      <c r="I169" s="83">
        <f t="shared" si="114"/>
        <v>160</v>
      </c>
      <c r="J169" s="83">
        <f t="shared" si="114"/>
        <v>175</v>
      </c>
      <c r="K169" s="83">
        <f t="shared" si="114"/>
        <v>40.6</v>
      </c>
      <c r="L169" s="83"/>
      <c r="M169" s="83">
        <f t="shared" si="114"/>
        <v>0</v>
      </c>
      <c r="N169" s="84">
        <f t="shared" si="73"/>
        <v>0</v>
      </c>
      <c r="O169" s="163" t="e">
        <f t="shared" si="107"/>
        <v>#DIV/0!</v>
      </c>
      <c r="P169" s="161" t="e">
        <f t="shared" si="99"/>
        <v>#DIV/0!</v>
      </c>
      <c r="Q169" s="82"/>
      <c r="R169" s="82"/>
    </row>
    <row r="170" spans="1:18" ht="39" customHeight="1" hidden="1">
      <c r="A170" s="57" t="s">
        <v>92</v>
      </c>
      <c r="B170" s="27" t="s">
        <v>49</v>
      </c>
      <c r="C170" s="27" t="s">
        <v>58</v>
      </c>
      <c r="D170" s="27" t="s">
        <v>104</v>
      </c>
      <c r="E170" s="27" t="s">
        <v>91</v>
      </c>
      <c r="F170" s="83"/>
      <c r="G170" s="83">
        <v>160</v>
      </c>
      <c r="H170" s="83">
        <v>165</v>
      </c>
      <c r="I170" s="83">
        <v>160</v>
      </c>
      <c r="J170" s="85">
        <v>175</v>
      </c>
      <c r="K170" s="86">
        <v>40.6</v>
      </c>
      <c r="L170" s="86"/>
      <c r="M170" s="86"/>
      <c r="N170" s="84">
        <f t="shared" si="73"/>
        <v>0</v>
      </c>
      <c r="O170" s="163" t="e">
        <f t="shared" si="107"/>
        <v>#DIV/0!</v>
      </c>
      <c r="P170" s="161" t="e">
        <f t="shared" si="99"/>
        <v>#DIV/0!</v>
      </c>
      <c r="Q170" s="82"/>
      <c r="R170" s="82"/>
    </row>
    <row r="171" spans="1:18" ht="39" hidden="1">
      <c r="A171" s="25" t="s">
        <v>86</v>
      </c>
      <c r="B171" s="27" t="s">
        <v>49</v>
      </c>
      <c r="C171" s="27" t="s">
        <v>58</v>
      </c>
      <c r="D171" s="27" t="s">
        <v>104</v>
      </c>
      <c r="E171" s="27" t="s">
        <v>84</v>
      </c>
      <c r="F171" s="83">
        <f>F172</f>
        <v>0</v>
      </c>
      <c r="G171" s="83">
        <f aca="true" t="shared" si="115" ref="G171:M171">G172</f>
        <v>0</v>
      </c>
      <c r="H171" s="83">
        <f t="shared" si="115"/>
        <v>0</v>
      </c>
      <c r="I171" s="83">
        <f t="shared" si="115"/>
        <v>0</v>
      </c>
      <c r="J171" s="83">
        <f t="shared" si="115"/>
        <v>0</v>
      </c>
      <c r="K171" s="83">
        <f t="shared" si="115"/>
        <v>239.3</v>
      </c>
      <c r="L171" s="83"/>
      <c r="M171" s="83">
        <f t="shared" si="115"/>
        <v>0</v>
      </c>
      <c r="N171" s="84">
        <f t="shared" si="73"/>
        <v>0</v>
      </c>
      <c r="O171" s="163" t="e">
        <f t="shared" si="107"/>
        <v>#DIV/0!</v>
      </c>
      <c r="P171" s="161" t="e">
        <f t="shared" si="99"/>
        <v>#DIV/0!</v>
      </c>
      <c r="Q171" s="82"/>
      <c r="R171" s="82"/>
    </row>
    <row r="172" spans="1:18" ht="42" customHeight="1" hidden="1">
      <c r="A172" s="25" t="s">
        <v>87</v>
      </c>
      <c r="B172" s="27" t="s">
        <v>49</v>
      </c>
      <c r="C172" s="27" t="s">
        <v>58</v>
      </c>
      <c r="D172" s="27" t="s">
        <v>104</v>
      </c>
      <c r="E172" s="27" t="s">
        <v>85</v>
      </c>
      <c r="F172" s="83"/>
      <c r="G172" s="83"/>
      <c r="H172" s="83"/>
      <c r="I172" s="83"/>
      <c r="J172" s="85"/>
      <c r="K172" s="86">
        <v>239.3</v>
      </c>
      <c r="L172" s="86"/>
      <c r="M172" s="86"/>
      <c r="N172" s="84">
        <f t="shared" si="73"/>
        <v>0</v>
      </c>
      <c r="O172" s="163" t="e">
        <f t="shared" si="107"/>
        <v>#DIV/0!</v>
      </c>
      <c r="P172" s="161" t="e">
        <f t="shared" si="99"/>
        <v>#DIV/0!</v>
      </c>
      <c r="Q172" s="82"/>
      <c r="R172" s="82"/>
    </row>
    <row r="173" spans="1:18" ht="26.25" hidden="1">
      <c r="A173" s="25" t="s">
        <v>1</v>
      </c>
      <c r="B173" s="27" t="s">
        <v>49</v>
      </c>
      <c r="C173" s="27" t="s">
        <v>58</v>
      </c>
      <c r="D173" s="27" t="s">
        <v>105</v>
      </c>
      <c r="E173" s="27"/>
      <c r="F173" s="83">
        <f>F178+F174+F185+F188+F191+F194</f>
        <v>0</v>
      </c>
      <c r="G173" s="83">
        <f aca="true" t="shared" si="116" ref="G173:M173">G178+G174+G185+G188+G191+G194</f>
        <v>0</v>
      </c>
      <c r="H173" s="83">
        <f t="shared" si="116"/>
        <v>0</v>
      </c>
      <c r="I173" s="83">
        <f t="shared" si="116"/>
        <v>0</v>
      </c>
      <c r="J173" s="83">
        <f t="shared" si="116"/>
        <v>0</v>
      </c>
      <c r="K173" s="83">
        <f t="shared" si="116"/>
        <v>5576.000000000001</v>
      </c>
      <c r="L173" s="83"/>
      <c r="M173" s="83">
        <f t="shared" si="116"/>
        <v>0</v>
      </c>
      <c r="N173" s="84">
        <f t="shared" si="73"/>
        <v>0</v>
      </c>
      <c r="O173" s="163" t="e">
        <f t="shared" si="107"/>
        <v>#DIV/0!</v>
      </c>
      <c r="P173" s="161" t="e">
        <f t="shared" si="99"/>
        <v>#DIV/0!</v>
      </c>
      <c r="Q173" s="82"/>
      <c r="R173" s="82"/>
    </row>
    <row r="174" spans="1:18" ht="57.75" customHeight="1" hidden="1">
      <c r="A174" s="28" t="s">
        <v>190</v>
      </c>
      <c r="B174" s="27" t="s">
        <v>49</v>
      </c>
      <c r="C174" s="27" t="s">
        <v>58</v>
      </c>
      <c r="D174" s="27" t="s">
        <v>189</v>
      </c>
      <c r="E174" s="27"/>
      <c r="F174" s="83">
        <f>F175</f>
        <v>0</v>
      </c>
      <c r="G174" s="83">
        <f aca="true" t="shared" si="117" ref="G174:M174">G175</f>
        <v>0</v>
      </c>
      <c r="H174" s="83">
        <f t="shared" si="117"/>
        <v>0</v>
      </c>
      <c r="I174" s="83">
        <f t="shared" si="117"/>
        <v>0</v>
      </c>
      <c r="J174" s="83">
        <f t="shared" si="117"/>
        <v>0</v>
      </c>
      <c r="K174" s="83">
        <f t="shared" si="117"/>
        <v>26.8</v>
      </c>
      <c r="L174" s="83"/>
      <c r="M174" s="83">
        <f t="shared" si="117"/>
        <v>0</v>
      </c>
      <c r="N174" s="84">
        <f t="shared" si="73"/>
        <v>0</v>
      </c>
      <c r="O174" s="163" t="e">
        <f t="shared" si="107"/>
        <v>#DIV/0!</v>
      </c>
      <c r="P174" s="161" t="e">
        <f t="shared" si="99"/>
        <v>#DIV/0!</v>
      </c>
      <c r="Q174" s="82"/>
      <c r="R174" s="82"/>
    </row>
    <row r="175" spans="1:18" ht="40.5" customHeight="1" hidden="1">
      <c r="A175" s="25" t="s">
        <v>256</v>
      </c>
      <c r="B175" s="27" t="s">
        <v>49</v>
      </c>
      <c r="C175" s="27" t="s">
        <v>58</v>
      </c>
      <c r="D175" s="27" t="s">
        <v>255</v>
      </c>
      <c r="E175" s="27"/>
      <c r="F175" s="83">
        <f>F176</f>
        <v>0</v>
      </c>
      <c r="G175" s="83">
        <f aca="true" t="shared" si="118" ref="G175:M175">G176</f>
        <v>0</v>
      </c>
      <c r="H175" s="83">
        <f t="shared" si="118"/>
        <v>0</v>
      </c>
      <c r="I175" s="83">
        <f t="shared" si="118"/>
        <v>0</v>
      </c>
      <c r="J175" s="83">
        <f t="shared" si="118"/>
        <v>0</v>
      </c>
      <c r="K175" s="83">
        <f t="shared" si="118"/>
        <v>26.8</v>
      </c>
      <c r="L175" s="83"/>
      <c r="M175" s="83">
        <f t="shared" si="118"/>
        <v>0</v>
      </c>
      <c r="N175" s="84">
        <f t="shared" si="73"/>
        <v>0</v>
      </c>
      <c r="O175" s="163" t="e">
        <f t="shared" si="107"/>
        <v>#DIV/0!</v>
      </c>
      <c r="P175" s="161" t="e">
        <f t="shared" si="99"/>
        <v>#DIV/0!</v>
      </c>
      <c r="Q175" s="82"/>
      <c r="R175" s="82"/>
    </row>
    <row r="176" spans="1:18" ht="40.5" customHeight="1" hidden="1">
      <c r="A176" s="25" t="s">
        <v>86</v>
      </c>
      <c r="B176" s="27" t="s">
        <v>49</v>
      </c>
      <c r="C176" s="27" t="s">
        <v>58</v>
      </c>
      <c r="D176" s="27" t="s">
        <v>255</v>
      </c>
      <c r="E176" s="27" t="s">
        <v>84</v>
      </c>
      <c r="F176" s="83">
        <f>F177</f>
        <v>0</v>
      </c>
      <c r="G176" s="83">
        <f aca="true" t="shared" si="119" ref="G176:M176">G177</f>
        <v>0</v>
      </c>
      <c r="H176" s="83">
        <f t="shared" si="119"/>
        <v>0</v>
      </c>
      <c r="I176" s="83">
        <f t="shared" si="119"/>
        <v>0</v>
      </c>
      <c r="J176" s="83">
        <f t="shared" si="119"/>
        <v>0</v>
      </c>
      <c r="K176" s="83">
        <f t="shared" si="119"/>
        <v>26.8</v>
      </c>
      <c r="L176" s="83"/>
      <c r="M176" s="83">
        <f t="shared" si="119"/>
        <v>0</v>
      </c>
      <c r="N176" s="84">
        <f t="shared" si="73"/>
        <v>0</v>
      </c>
      <c r="O176" s="163" t="e">
        <f t="shared" si="107"/>
        <v>#DIV/0!</v>
      </c>
      <c r="P176" s="161" t="e">
        <f t="shared" si="99"/>
        <v>#DIV/0!</v>
      </c>
      <c r="Q176" s="82"/>
      <c r="R176" s="82"/>
    </row>
    <row r="177" spans="1:18" ht="39.75" customHeight="1" hidden="1">
      <c r="A177" s="25" t="s">
        <v>87</v>
      </c>
      <c r="B177" s="27" t="s">
        <v>49</v>
      </c>
      <c r="C177" s="27" t="s">
        <v>58</v>
      </c>
      <c r="D177" s="27" t="s">
        <v>255</v>
      </c>
      <c r="E177" s="27" t="s">
        <v>85</v>
      </c>
      <c r="F177" s="83"/>
      <c r="G177" s="83"/>
      <c r="H177" s="83"/>
      <c r="I177" s="83"/>
      <c r="J177" s="83"/>
      <c r="K177" s="83">
        <v>26.8</v>
      </c>
      <c r="L177" s="83"/>
      <c r="M177" s="83"/>
      <c r="N177" s="84">
        <f t="shared" si="73"/>
        <v>0</v>
      </c>
      <c r="O177" s="163" t="e">
        <f t="shared" si="107"/>
        <v>#DIV/0!</v>
      </c>
      <c r="P177" s="161" t="e">
        <f t="shared" si="99"/>
        <v>#DIV/0!</v>
      </c>
      <c r="Q177" s="82"/>
      <c r="R177" s="82"/>
    </row>
    <row r="178" spans="1:18" ht="64.5" customHeight="1" hidden="1">
      <c r="A178" s="28" t="s">
        <v>73</v>
      </c>
      <c r="B178" s="29" t="s">
        <v>49</v>
      </c>
      <c r="C178" s="29" t="s">
        <v>58</v>
      </c>
      <c r="D178" s="29" t="s">
        <v>106</v>
      </c>
      <c r="E178" s="29"/>
      <c r="F178" s="132">
        <f aca="true" t="shared" si="120" ref="F178:M178">F179+F182+F197+F200+F203</f>
        <v>0</v>
      </c>
      <c r="G178" s="132">
        <f t="shared" si="120"/>
        <v>0</v>
      </c>
      <c r="H178" s="132">
        <f t="shared" si="120"/>
        <v>0</v>
      </c>
      <c r="I178" s="132">
        <f t="shared" si="120"/>
        <v>0</v>
      </c>
      <c r="J178" s="132">
        <f t="shared" si="120"/>
        <v>0</v>
      </c>
      <c r="K178" s="132">
        <f t="shared" si="120"/>
        <v>4533.1</v>
      </c>
      <c r="L178" s="132"/>
      <c r="M178" s="132">
        <f t="shared" si="120"/>
        <v>0</v>
      </c>
      <c r="N178" s="84">
        <f t="shared" si="73"/>
        <v>0</v>
      </c>
      <c r="O178" s="163" t="e">
        <f t="shared" si="107"/>
        <v>#DIV/0!</v>
      </c>
      <c r="P178" s="161" t="e">
        <f t="shared" si="99"/>
        <v>#DIV/0!</v>
      </c>
      <c r="Q178" s="82"/>
      <c r="R178" s="82"/>
    </row>
    <row r="179" spans="1:18" ht="46.5" customHeight="1" hidden="1">
      <c r="A179" s="28" t="s">
        <v>125</v>
      </c>
      <c r="B179" s="29" t="s">
        <v>49</v>
      </c>
      <c r="C179" s="29" t="s">
        <v>58</v>
      </c>
      <c r="D179" s="29" t="s">
        <v>107</v>
      </c>
      <c r="E179" s="29"/>
      <c r="F179" s="132">
        <f>F180</f>
        <v>0</v>
      </c>
      <c r="G179" s="132">
        <f aca="true" t="shared" si="121" ref="G179:M180">G180</f>
        <v>0</v>
      </c>
      <c r="H179" s="132">
        <f t="shared" si="121"/>
        <v>0</v>
      </c>
      <c r="I179" s="132">
        <f t="shared" si="121"/>
        <v>0</v>
      </c>
      <c r="J179" s="132">
        <f t="shared" si="121"/>
        <v>0</v>
      </c>
      <c r="K179" s="132">
        <f t="shared" si="121"/>
        <v>0</v>
      </c>
      <c r="L179" s="132"/>
      <c r="M179" s="132">
        <f t="shared" si="121"/>
        <v>0</v>
      </c>
      <c r="N179" s="84" t="e">
        <f t="shared" si="73"/>
        <v>#DIV/0!</v>
      </c>
      <c r="O179" s="163" t="e">
        <f t="shared" si="107"/>
        <v>#DIV/0!</v>
      </c>
      <c r="P179" s="161" t="e">
        <f t="shared" si="99"/>
        <v>#DIV/0!</v>
      </c>
      <c r="Q179" s="82"/>
      <c r="R179" s="82"/>
    </row>
    <row r="180" spans="1:18" ht="41.25" customHeight="1" hidden="1">
      <c r="A180" s="25" t="s">
        <v>86</v>
      </c>
      <c r="B180" s="29" t="s">
        <v>49</v>
      </c>
      <c r="C180" s="29" t="s">
        <v>58</v>
      </c>
      <c r="D180" s="29" t="s">
        <v>107</v>
      </c>
      <c r="E180" s="29" t="s">
        <v>84</v>
      </c>
      <c r="F180" s="132">
        <f>F181</f>
        <v>0</v>
      </c>
      <c r="G180" s="132">
        <f t="shared" si="121"/>
        <v>0</v>
      </c>
      <c r="H180" s="132">
        <f t="shared" si="121"/>
        <v>0</v>
      </c>
      <c r="I180" s="132">
        <f t="shared" si="121"/>
        <v>0</v>
      </c>
      <c r="J180" s="132">
        <f t="shared" si="121"/>
        <v>0</v>
      </c>
      <c r="K180" s="132">
        <f t="shared" si="121"/>
        <v>0</v>
      </c>
      <c r="L180" s="132"/>
      <c r="M180" s="132">
        <f t="shared" si="121"/>
        <v>0</v>
      </c>
      <c r="N180" s="84" t="e">
        <f t="shared" si="73"/>
        <v>#DIV/0!</v>
      </c>
      <c r="O180" s="163" t="e">
        <f t="shared" si="107"/>
        <v>#DIV/0!</v>
      </c>
      <c r="P180" s="161" t="e">
        <f t="shared" si="99"/>
        <v>#DIV/0!</v>
      </c>
      <c r="Q180" s="82"/>
      <c r="R180" s="82"/>
    </row>
    <row r="181" spans="1:18" ht="39.75" customHeight="1" hidden="1">
      <c r="A181" s="25" t="s">
        <v>87</v>
      </c>
      <c r="B181" s="29" t="s">
        <v>49</v>
      </c>
      <c r="C181" s="29" t="s">
        <v>58</v>
      </c>
      <c r="D181" s="29" t="s">
        <v>107</v>
      </c>
      <c r="E181" s="29" t="s">
        <v>85</v>
      </c>
      <c r="F181" s="132">
        <v>0</v>
      </c>
      <c r="G181" s="83"/>
      <c r="H181" s="83"/>
      <c r="I181" s="83"/>
      <c r="J181" s="85"/>
      <c r="K181" s="86">
        <v>0</v>
      </c>
      <c r="L181" s="86"/>
      <c r="M181" s="86">
        <v>0</v>
      </c>
      <c r="N181" s="84" t="e">
        <f t="shared" si="73"/>
        <v>#DIV/0!</v>
      </c>
      <c r="O181" s="163" t="e">
        <f t="shared" si="107"/>
        <v>#DIV/0!</v>
      </c>
      <c r="P181" s="161" t="e">
        <f t="shared" si="99"/>
        <v>#DIV/0!</v>
      </c>
      <c r="Q181" s="82"/>
      <c r="R181" s="82"/>
    </row>
    <row r="182" spans="1:18" ht="32.25" customHeight="1" hidden="1">
      <c r="A182" s="28" t="s">
        <v>164</v>
      </c>
      <c r="B182" s="29" t="s">
        <v>49</v>
      </c>
      <c r="C182" s="29" t="s">
        <v>58</v>
      </c>
      <c r="D182" s="29" t="s">
        <v>163</v>
      </c>
      <c r="E182" s="29"/>
      <c r="F182" s="132">
        <f>F183</f>
        <v>0</v>
      </c>
      <c r="G182" s="132">
        <f aca="true" t="shared" si="122" ref="G182:M182">G183</f>
        <v>0</v>
      </c>
      <c r="H182" s="132">
        <f t="shared" si="122"/>
        <v>0</v>
      </c>
      <c r="I182" s="132">
        <f t="shared" si="122"/>
        <v>0</v>
      </c>
      <c r="J182" s="132">
        <f t="shared" si="122"/>
        <v>0</v>
      </c>
      <c r="K182" s="132">
        <f t="shared" si="122"/>
        <v>0</v>
      </c>
      <c r="L182" s="132"/>
      <c r="M182" s="132">
        <f t="shared" si="122"/>
        <v>0</v>
      </c>
      <c r="N182" s="84" t="e">
        <f t="shared" si="73"/>
        <v>#DIV/0!</v>
      </c>
      <c r="O182" s="163" t="e">
        <f t="shared" si="107"/>
        <v>#DIV/0!</v>
      </c>
      <c r="P182" s="161" t="e">
        <f t="shared" si="99"/>
        <v>#DIV/0!</v>
      </c>
      <c r="Q182" s="82"/>
      <c r="R182" s="82"/>
    </row>
    <row r="183" spans="1:18" ht="38.25" customHeight="1" hidden="1">
      <c r="A183" s="25" t="s">
        <v>86</v>
      </c>
      <c r="B183" s="29" t="s">
        <v>49</v>
      </c>
      <c r="C183" s="29" t="s">
        <v>58</v>
      </c>
      <c r="D183" s="29" t="s">
        <v>163</v>
      </c>
      <c r="E183" s="29" t="s">
        <v>84</v>
      </c>
      <c r="F183" s="132">
        <f>F184</f>
        <v>0</v>
      </c>
      <c r="G183" s="132">
        <f aca="true" t="shared" si="123" ref="G183:M183">G184</f>
        <v>0</v>
      </c>
      <c r="H183" s="132">
        <f t="shared" si="123"/>
        <v>0</v>
      </c>
      <c r="I183" s="132">
        <f t="shared" si="123"/>
        <v>0</v>
      </c>
      <c r="J183" s="132">
        <f t="shared" si="123"/>
        <v>0</v>
      </c>
      <c r="K183" s="132">
        <f t="shared" si="123"/>
        <v>0</v>
      </c>
      <c r="L183" s="132"/>
      <c r="M183" s="132">
        <f t="shared" si="123"/>
        <v>0</v>
      </c>
      <c r="N183" s="84" t="e">
        <f t="shared" si="73"/>
        <v>#DIV/0!</v>
      </c>
      <c r="O183" s="163" t="e">
        <f t="shared" si="107"/>
        <v>#DIV/0!</v>
      </c>
      <c r="P183" s="161" t="e">
        <f t="shared" si="99"/>
        <v>#DIV/0!</v>
      </c>
      <c r="Q183" s="82"/>
      <c r="R183" s="82"/>
    </row>
    <row r="184" spans="1:18" ht="43.5" customHeight="1" hidden="1">
      <c r="A184" s="53" t="s">
        <v>87</v>
      </c>
      <c r="B184" s="75" t="s">
        <v>49</v>
      </c>
      <c r="C184" s="75" t="s">
        <v>58</v>
      </c>
      <c r="D184" s="75" t="s">
        <v>163</v>
      </c>
      <c r="E184" s="75" t="s">
        <v>85</v>
      </c>
      <c r="F184" s="134"/>
      <c r="G184" s="127"/>
      <c r="H184" s="127"/>
      <c r="I184" s="127"/>
      <c r="J184" s="128"/>
      <c r="K184" s="130">
        <v>0</v>
      </c>
      <c r="L184" s="130"/>
      <c r="M184" s="130">
        <v>0</v>
      </c>
      <c r="N184" s="84" t="e">
        <f t="shared" si="73"/>
        <v>#DIV/0!</v>
      </c>
      <c r="O184" s="163" t="e">
        <f t="shared" si="107"/>
        <v>#DIV/0!</v>
      </c>
      <c r="P184" s="161" t="e">
        <f t="shared" si="99"/>
        <v>#DIV/0!</v>
      </c>
      <c r="Q184" s="82"/>
      <c r="R184" s="82"/>
    </row>
    <row r="185" spans="1:18" ht="43.5" customHeight="1" hidden="1">
      <c r="A185" s="119" t="s">
        <v>289</v>
      </c>
      <c r="B185" s="29" t="s">
        <v>49</v>
      </c>
      <c r="C185" s="29" t="s">
        <v>58</v>
      </c>
      <c r="D185" s="116" t="s">
        <v>290</v>
      </c>
      <c r="E185" s="116"/>
      <c r="F185" s="135">
        <f>F186</f>
        <v>0</v>
      </c>
      <c r="G185" s="135">
        <f aca="true" t="shared" si="124" ref="G185:M185">G186</f>
        <v>0</v>
      </c>
      <c r="H185" s="135">
        <f t="shared" si="124"/>
        <v>0</v>
      </c>
      <c r="I185" s="135">
        <f t="shared" si="124"/>
        <v>0</v>
      </c>
      <c r="J185" s="135">
        <f t="shared" si="124"/>
        <v>0</v>
      </c>
      <c r="K185" s="135">
        <f t="shared" si="124"/>
        <v>100</v>
      </c>
      <c r="L185" s="135"/>
      <c r="M185" s="135">
        <f t="shared" si="124"/>
        <v>0</v>
      </c>
      <c r="N185" s="84">
        <f t="shared" si="73"/>
        <v>0</v>
      </c>
      <c r="O185" s="163" t="e">
        <f t="shared" si="107"/>
        <v>#DIV/0!</v>
      </c>
      <c r="P185" s="161" t="e">
        <f t="shared" si="99"/>
        <v>#DIV/0!</v>
      </c>
      <c r="Q185" s="82"/>
      <c r="R185" s="82"/>
    </row>
    <row r="186" spans="1:18" ht="43.5" customHeight="1" hidden="1">
      <c r="A186" s="25" t="s">
        <v>86</v>
      </c>
      <c r="B186" s="29" t="s">
        <v>49</v>
      </c>
      <c r="C186" s="29" t="s">
        <v>58</v>
      </c>
      <c r="D186" s="116" t="s">
        <v>290</v>
      </c>
      <c r="E186" s="116" t="s">
        <v>84</v>
      </c>
      <c r="F186" s="135">
        <f>F187</f>
        <v>0</v>
      </c>
      <c r="G186" s="135">
        <f aca="true" t="shared" si="125" ref="G186:M186">G187</f>
        <v>0</v>
      </c>
      <c r="H186" s="135">
        <f t="shared" si="125"/>
        <v>0</v>
      </c>
      <c r="I186" s="135">
        <f t="shared" si="125"/>
        <v>0</v>
      </c>
      <c r="J186" s="135">
        <f t="shared" si="125"/>
        <v>0</v>
      </c>
      <c r="K186" s="135">
        <f t="shared" si="125"/>
        <v>100</v>
      </c>
      <c r="L186" s="135"/>
      <c r="M186" s="135">
        <f t="shared" si="125"/>
        <v>0</v>
      </c>
      <c r="N186" s="84">
        <f t="shared" si="73"/>
        <v>0</v>
      </c>
      <c r="O186" s="163" t="e">
        <f t="shared" si="107"/>
        <v>#DIV/0!</v>
      </c>
      <c r="P186" s="161" t="e">
        <f t="shared" si="99"/>
        <v>#DIV/0!</v>
      </c>
      <c r="Q186" s="82"/>
      <c r="R186" s="82"/>
    </row>
    <row r="187" spans="1:18" ht="43.5" customHeight="1" hidden="1">
      <c r="A187" s="25" t="s">
        <v>87</v>
      </c>
      <c r="B187" s="29" t="s">
        <v>49</v>
      </c>
      <c r="C187" s="29" t="s">
        <v>58</v>
      </c>
      <c r="D187" s="116" t="s">
        <v>290</v>
      </c>
      <c r="E187" s="116" t="s">
        <v>85</v>
      </c>
      <c r="F187" s="135"/>
      <c r="G187" s="87"/>
      <c r="H187" s="87"/>
      <c r="I187" s="87"/>
      <c r="J187" s="87"/>
      <c r="K187" s="86">
        <v>100</v>
      </c>
      <c r="L187" s="86"/>
      <c r="M187" s="86"/>
      <c r="N187" s="84">
        <f t="shared" si="73"/>
        <v>0</v>
      </c>
      <c r="O187" s="163" t="e">
        <f t="shared" si="107"/>
        <v>#DIV/0!</v>
      </c>
      <c r="P187" s="161" t="e">
        <f t="shared" si="99"/>
        <v>#DIV/0!</v>
      </c>
      <c r="Q187" s="82"/>
      <c r="R187" s="82"/>
    </row>
    <row r="188" spans="1:18" ht="67.5" customHeight="1" hidden="1">
      <c r="A188" s="119" t="s">
        <v>291</v>
      </c>
      <c r="B188" s="29" t="s">
        <v>49</v>
      </c>
      <c r="C188" s="29" t="s">
        <v>58</v>
      </c>
      <c r="D188" s="116" t="s">
        <v>292</v>
      </c>
      <c r="E188" s="116"/>
      <c r="F188" s="135">
        <f>F189</f>
        <v>0</v>
      </c>
      <c r="G188" s="135">
        <f aca="true" t="shared" si="126" ref="G188:M188">G189</f>
        <v>0</v>
      </c>
      <c r="H188" s="135">
        <f t="shared" si="126"/>
        <v>0</v>
      </c>
      <c r="I188" s="135">
        <f t="shared" si="126"/>
        <v>0</v>
      </c>
      <c r="J188" s="135">
        <f t="shared" si="126"/>
        <v>0</v>
      </c>
      <c r="K188" s="135">
        <f t="shared" si="126"/>
        <v>796.1</v>
      </c>
      <c r="L188" s="135"/>
      <c r="M188" s="135">
        <f t="shared" si="126"/>
        <v>0</v>
      </c>
      <c r="N188" s="84">
        <f t="shared" si="73"/>
        <v>0</v>
      </c>
      <c r="O188" s="163" t="e">
        <f t="shared" si="107"/>
        <v>#DIV/0!</v>
      </c>
      <c r="P188" s="161" t="e">
        <f t="shared" si="99"/>
        <v>#DIV/0!</v>
      </c>
      <c r="Q188" s="82"/>
      <c r="R188" s="82"/>
    </row>
    <row r="189" spans="1:18" ht="43.5" customHeight="1" hidden="1">
      <c r="A189" s="25" t="s">
        <v>86</v>
      </c>
      <c r="B189" s="29" t="s">
        <v>49</v>
      </c>
      <c r="C189" s="29" t="s">
        <v>58</v>
      </c>
      <c r="D189" s="116" t="s">
        <v>292</v>
      </c>
      <c r="E189" s="116" t="s">
        <v>84</v>
      </c>
      <c r="F189" s="135">
        <f>F190</f>
        <v>0</v>
      </c>
      <c r="G189" s="135">
        <f aca="true" t="shared" si="127" ref="G189:M189">G190</f>
        <v>0</v>
      </c>
      <c r="H189" s="135">
        <f t="shared" si="127"/>
        <v>0</v>
      </c>
      <c r="I189" s="135">
        <f t="shared" si="127"/>
        <v>0</v>
      </c>
      <c r="J189" s="135">
        <f t="shared" si="127"/>
        <v>0</v>
      </c>
      <c r="K189" s="135">
        <f t="shared" si="127"/>
        <v>796.1</v>
      </c>
      <c r="L189" s="135"/>
      <c r="M189" s="135">
        <f t="shared" si="127"/>
        <v>0</v>
      </c>
      <c r="N189" s="84">
        <f t="shared" si="73"/>
        <v>0</v>
      </c>
      <c r="O189" s="163" t="e">
        <f t="shared" si="107"/>
        <v>#DIV/0!</v>
      </c>
      <c r="P189" s="161" t="e">
        <f t="shared" si="99"/>
        <v>#DIV/0!</v>
      </c>
      <c r="Q189" s="82"/>
      <c r="R189" s="82"/>
    </row>
    <row r="190" spans="1:18" ht="43.5" customHeight="1" hidden="1">
      <c r="A190" s="25" t="s">
        <v>87</v>
      </c>
      <c r="B190" s="29" t="s">
        <v>49</v>
      </c>
      <c r="C190" s="29" t="s">
        <v>58</v>
      </c>
      <c r="D190" s="116" t="s">
        <v>292</v>
      </c>
      <c r="E190" s="116" t="s">
        <v>85</v>
      </c>
      <c r="F190" s="135"/>
      <c r="G190" s="87"/>
      <c r="H190" s="87"/>
      <c r="I190" s="87"/>
      <c r="J190" s="87"/>
      <c r="K190" s="86">
        <v>796.1</v>
      </c>
      <c r="L190" s="86"/>
      <c r="M190" s="86"/>
      <c r="N190" s="84">
        <f t="shared" si="73"/>
        <v>0</v>
      </c>
      <c r="O190" s="163" t="e">
        <f t="shared" si="107"/>
        <v>#DIV/0!</v>
      </c>
      <c r="P190" s="161" t="e">
        <f t="shared" si="99"/>
        <v>#DIV/0!</v>
      </c>
      <c r="Q190" s="82"/>
      <c r="R190" s="82"/>
    </row>
    <row r="191" spans="1:18" ht="43.5" customHeight="1" hidden="1">
      <c r="A191" s="25" t="s">
        <v>294</v>
      </c>
      <c r="B191" s="29" t="s">
        <v>49</v>
      </c>
      <c r="C191" s="29" t="s">
        <v>58</v>
      </c>
      <c r="D191" s="116" t="s">
        <v>295</v>
      </c>
      <c r="E191" s="116"/>
      <c r="F191" s="135">
        <f>F192</f>
        <v>0</v>
      </c>
      <c r="G191" s="135">
        <f aca="true" t="shared" si="128" ref="G191:M191">G192</f>
        <v>0</v>
      </c>
      <c r="H191" s="135">
        <f t="shared" si="128"/>
        <v>0</v>
      </c>
      <c r="I191" s="135">
        <f t="shared" si="128"/>
        <v>0</v>
      </c>
      <c r="J191" s="135">
        <f t="shared" si="128"/>
        <v>0</v>
      </c>
      <c r="K191" s="135">
        <f t="shared" si="128"/>
        <v>71.1</v>
      </c>
      <c r="L191" s="135"/>
      <c r="M191" s="135">
        <f t="shared" si="128"/>
        <v>0</v>
      </c>
      <c r="N191" s="84">
        <f t="shared" si="73"/>
        <v>0</v>
      </c>
      <c r="O191" s="163" t="e">
        <f t="shared" si="107"/>
        <v>#DIV/0!</v>
      </c>
      <c r="P191" s="161" t="e">
        <f t="shared" si="99"/>
        <v>#DIV/0!</v>
      </c>
      <c r="Q191" s="82"/>
      <c r="R191" s="82"/>
    </row>
    <row r="192" spans="1:18" ht="43.5" customHeight="1" hidden="1">
      <c r="A192" s="25" t="s">
        <v>86</v>
      </c>
      <c r="B192" s="29" t="s">
        <v>49</v>
      </c>
      <c r="C192" s="29" t="s">
        <v>58</v>
      </c>
      <c r="D192" s="116" t="s">
        <v>295</v>
      </c>
      <c r="E192" s="116" t="s">
        <v>84</v>
      </c>
      <c r="F192" s="135">
        <f>F193</f>
        <v>0</v>
      </c>
      <c r="G192" s="135">
        <f aca="true" t="shared" si="129" ref="G192:M192">G193</f>
        <v>0</v>
      </c>
      <c r="H192" s="135">
        <f t="shared" si="129"/>
        <v>0</v>
      </c>
      <c r="I192" s="135">
        <f t="shared" si="129"/>
        <v>0</v>
      </c>
      <c r="J192" s="135">
        <f t="shared" si="129"/>
        <v>0</v>
      </c>
      <c r="K192" s="135">
        <f t="shared" si="129"/>
        <v>71.1</v>
      </c>
      <c r="L192" s="135"/>
      <c r="M192" s="135">
        <f t="shared" si="129"/>
        <v>0</v>
      </c>
      <c r="N192" s="84">
        <f t="shared" si="73"/>
        <v>0</v>
      </c>
      <c r="O192" s="163" t="e">
        <f t="shared" si="107"/>
        <v>#DIV/0!</v>
      </c>
      <c r="P192" s="161" t="e">
        <f t="shared" si="99"/>
        <v>#DIV/0!</v>
      </c>
      <c r="Q192" s="82"/>
      <c r="R192" s="82"/>
    </row>
    <row r="193" spans="1:18" ht="43.5" customHeight="1" hidden="1">
      <c r="A193" s="25" t="s">
        <v>87</v>
      </c>
      <c r="B193" s="29" t="s">
        <v>49</v>
      </c>
      <c r="C193" s="29" t="s">
        <v>58</v>
      </c>
      <c r="D193" s="116" t="s">
        <v>295</v>
      </c>
      <c r="E193" s="116" t="s">
        <v>85</v>
      </c>
      <c r="F193" s="135"/>
      <c r="G193" s="87"/>
      <c r="H193" s="87"/>
      <c r="I193" s="87"/>
      <c r="J193" s="87"/>
      <c r="K193" s="86">
        <v>71.1</v>
      </c>
      <c r="L193" s="86"/>
      <c r="M193" s="86"/>
      <c r="N193" s="84">
        <f t="shared" si="73"/>
        <v>0</v>
      </c>
      <c r="O193" s="163" t="e">
        <f t="shared" si="107"/>
        <v>#DIV/0!</v>
      </c>
      <c r="P193" s="161" t="e">
        <f t="shared" si="99"/>
        <v>#DIV/0!</v>
      </c>
      <c r="Q193" s="82"/>
      <c r="R193" s="82"/>
    </row>
    <row r="194" spans="1:18" ht="55.5" customHeight="1" hidden="1">
      <c r="A194" s="25" t="s">
        <v>293</v>
      </c>
      <c r="B194" s="29" t="s">
        <v>49</v>
      </c>
      <c r="C194" s="29" t="s">
        <v>58</v>
      </c>
      <c r="D194" s="116" t="s">
        <v>296</v>
      </c>
      <c r="E194" s="116"/>
      <c r="F194" s="135">
        <f>F195</f>
        <v>0</v>
      </c>
      <c r="G194" s="135">
        <f aca="true" t="shared" si="130" ref="G194:M194">G195</f>
        <v>0</v>
      </c>
      <c r="H194" s="135">
        <f t="shared" si="130"/>
        <v>0</v>
      </c>
      <c r="I194" s="135">
        <f t="shared" si="130"/>
        <v>0</v>
      </c>
      <c r="J194" s="135">
        <f t="shared" si="130"/>
        <v>0</v>
      </c>
      <c r="K194" s="135">
        <f t="shared" si="130"/>
        <v>48.9</v>
      </c>
      <c r="L194" s="135"/>
      <c r="M194" s="135">
        <f t="shared" si="130"/>
        <v>0</v>
      </c>
      <c r="N194" s="84">
        <f t="shared" si="73"/>
        <v>0</v>
      </c>
      <c r="O194" s="163" t="e">
        <f t="shared" si="107"/>
        <v>#DIV/0!</v>
      </c>
      <c r="P194" s="161" t="e">
        <f t="shared" si="99"/>
        <v>#DIV/0!</v>
      </c>
      <c r="Q194" s="82"/>
      <c r="R194" s="82"/>
    </row>
    <row r="195" spans="1:18" ht="42.75" customHeight="1" hidden="1">
      <c r="A195" s="25" t="s">
        <v>86</v>
      </c>
      <c r="B195" s="29" t="s">
        <v>49</v>
      </c>
      <c r="C195" s="29" t="s">
        <v>58</v>
      </c>
      <c r="D195" s="116" t="s">
        <v>296</v>
      </c>
      <c r="E195" s="116" t="s">
        <v>84</v>
      </c>
      <c r="F195" s="135">
        <f>F196</f>
        <v>0</v>
      </c>
      <c r="G195" s="135">
        <f aca="true" t="shared" si="131" ref="G195:M195">G196</f>
        <v>0</v>
      </c>
      <c r="H195" s="135">
        <f t="shared" si="131"/>
        <v>0</v>
      </c>
      <c r="I195" s="135">
        <f t="shared" si="131"/>
        <v>0</v>
      </c>
      <c r="J195" s="135">
        <f t="shared" si="131"/>
        <v>0</v>
      </c>
      <c r="K195" s="135">
        <f t="shared" si="131"/>
        <v>48.9</v>
      </c>
      <c r="L195" s="135"/>
      <c r="M195" s="135">
        <f t="shared" si="131"/>
        <v>0</v>
      </c>
      <c r="N195" s="84">
        <f t="shared" si="73"/>
        <v>0</v>
      </c>
      <c r="O195" s="163" t="e">
        <f t="shared" si="107"/>
        <v>#DIV/0!</v>
      </c>
      <c r="P195" s="161" t="e">
        <f t="shared" si="99"/>
        <v>#DIV/0!</v>
      </c>
      <c r="Q195" s="82"/>
      <c r="R195" s="82"/>
    </row>
    <row r="196" spans="1:18" ht="38.25" customHeight="1" hidden="1">
      <c r="A196" s="25" t="s">
        <v>87</v>
      </c>
      <c r="B196" s="29" t="s">
        <v>49</v>
      </c>
      <c r="C196" s="29" t="s">
        <v>58</v>
      </c>
      <c r="D196" s="116" t="s">
        <v>296</v>
      </c>
      <c r="E196" s="116" t="s">
        <v>85</v>
      </c>
      <c r="F196" s="135"/>
      <c r="G196" s="87"/>
      <c r="H196" s="87"/>
      <c r="I196" s="87"/>
      <c r="J196" s="87"/>
      <c r="K196" s="86">
        <v>48.9</v>
      </c>
      <c r="L196" s="86"/>
      <c r="M196" s="86"/>
      <c r="N196" s="84">
        <f t="shared" si="73"/>
        <v>0</v>
      </c>
      <c r="O196" s="163" t="e">
        <f t="shared" si="107"/>
        <v>#DIV/0!</v>
      </c>
      <c r="P196" s="161"/>
      <c r="Q196" s="82"/>
      <c r="R196" s="82"/>
    </row>
    <row r="197" spans="1:18" ht="29.25" customHeight="1" hidden="1">
      <c r="A197" s="120" t="s">
        <v>77</v>
      </c>
      <c r="B197" s="121" t="s">
        <v>49</v>
      </c>
      <c r="C197" s="121" t="s">
        <v>58</v>
      </c>
      <c r="D197" s="121" t="s">
        <v>165</v>
      </c>
      <c r="E197" s="121"/>
      <c r="F197" s="136">
        <f>F198</f>
        <v>0</v>
      </c>
      <c r="G197" s="136">
        <f aca="true" t="shared" si="132" ref="G197:M197">G198</f>
        <v>0</v>
      </c>
      <c r="H197" s="136">
        <f t="shared" si="132"/>
        <v>0</v>
      </c>
      <c r="I197" s="136">
        <f t="shared" si="132"/>
        <v>0</v>
      </c>
      <c r="J197" s="136">
        <f t="shared" si="132"/>
        <v>0</v>
      </c>
      <c r="K197" s="136">
        <f t="shared" si="132"/>
        <v>1011.6</v>
      </c>
      <c r="L197" s="136"/>
      <c r="M197" s="136">
        <f t="shared" si="132"/>
        <v>0</v>
      </c>
      <c r="N197" s="122">
        <f t="shared" si="73"/>
        <v>0</v>
      </c>
      <c r="O197" s="163" t="e">
        <f t="shared" si="107"/>
        <v>#DIV/0!</v>
      </c>
      <c r="P197" s="165" t="e">
        <f t="shared" si="99"/>
        <v>#DIV/0!</v>
      </c>
      <c r="Q197" s="82"/>
      <c r="R197" s="82"/>
    </row>
    <row r="198" spans="1:18" ht="45" customHeight="1" hidden="1">
      <c r="A198" s="25" t="s">
        <v>86</v>
      </c>
      <c r="B198" s="29" t="s">
        <v>49</v>
      </c>
      <c r="C198" s="29" t="s">
        <v>58</v>
      </c>
      <c r="D198" s="29" t="s">
        <v>165</v>
      </c>
      <c r="E198" s="106" t="s">
        <v>84</v>
      </c>
      <c r="F198" s="135">
        <f>F199</f>
        <v>0</v>
      </c>
      <c r="G198" s="135">
        <f aca="true" t="shared" si="133" ref="G198:M198">G199</f>
        <v>0</v>
      </c>
      <c r="H198" s="135">
        <f t="shared" si="133"/>
        <v>0</v>
      </c>
      <c r="I198" s="135">
        <f t="shared" si="133"/>
        <v>0</v>
      </c>
      <c r="J198" s="135">
        <f t="shared" si="133"/>
        <v>0</v>
      </c>
      <c r="K198" s="135">
        <f t="shared" si="133"/>
        <v>1011.6</v>
      </c>
      <c r="L198" s="135"/>
      <c r="M198" s="135">
        <f t="shared" si="133"/>
        <v>0</v>
      </c>
      <c r="N198" s="84">
        <f t="shared" si="73"/>
        <v>0</v>
      </c>
      <c r="O198" s="163" t="e">
        <f t="shared" si="107"/>
        <v>#DIV/0!</v>
      </c>
      <c r="P198" s="161" t="e">
        <f t="shared" si="99"/>
        <v>#DIV/0!</v>
      </c>
      <c r="Q198" s="82"/>
      <c r="R198" s="82"/>
    </row>
    <row r="199" spans="1:18" ht="45.75" customHeight="1" hidden="1">
      <c r="A199" s="25" t="s">
        <v>87</v>
      </c>
      <c r="B199" s="29" t="s">
        <v>49</v>
      </c>
      <c r="C199" s="29" t="s">
        <v>58</v>
      </c>
      <c r="D199" s="29" t="s">
        <v>165</v>
      </c>
      <c r="E199" s="106" t="s">
        <v>85</v>
      </c>
      <c r="F199" s="135"/>
      <c r="G199" s="87"/>
      <c r="H199" s="87"/>
      <c r="I199" s="87"/>
      <c r="J199" s="87"/>
      <c r="K199" s="135">
        <v>1011.6</v>
      </c>
      <c r="L199" s="135"/>
      <c r="M199" s="86"/>
      <c r="N199" s="84">
        <f t="shared" si="73"/>
        <v>0</v>
      </c>
      <c r="O199" s="163" t="e">
        <f t="shared" si="107"/>
        <v>#DIV/0!</v>
      </c>
      <c r="P199" s="161" t="e">
        <f t="shared" si="99"/>
        <v>#DIV/0!</v>
      </c>
      <c r="Q199" s="82"/>
      <c r="R199" s="82"/>
    </row>
    <row r="200" spans="1:18" ht="41.25" customHeight="1" hidden="1">
      <c r="A200" s="28" t="s">
        <v>254</v>
      </c>
      <c r="B200" s="29" t="s">
        <v>49</v>
      </c>
      <c r="C200" s="29" t="s">
        <v>58</v>
      </c>
      <c r="D200" s="29" t="s">
        <v>108</v>
      </c>
      <c r="E200" s="106"/>
      <c r="F200" s="135">
        <f>F201</f>
        <v>0</v>
      </c>
      <c r="G200" s="135">
        <f aca="true" t="shared" si="134" ref="G200:M200">G201</f>
        <v>0</v>
      </c>
      <c r="H200" s="135">
        <f t="shared" si="134"/>
        <v>0</v>
      </c>
      <c r="I200" s="135">
        <f t="shared" si="134"/>
        <v>0</v>
      </c>
      <c r="J200" s="135">
        <f t="shared" si="134"/>
        <v>0</v>
      </c>
      <c r="K200" s="135">
        <f t="shared" si="134"/>
        <v>3521.5</v>
      </c>
      <c r="L200" s="135"/>
      <c r="M200" s="135">
        <f t="shared" si="134"/>
        <v>0</v>
      </c>
      <c r="N200" s="84">
        <f t="shared" si="73"/>
        <v>0</v>
      </c>
      <c r="O200" s="163" t="e">
        <f t="shared" si="107"/>
        <v>#DIV/0!</v>
      </c>
      <c r="P200" s="161" t="e">
        <f t="shared" si="99"/>
        <v>#DIV/0!</v>
      </c>
      <c r="Q200" s="82"/>
      <c r="R200" s="82"/>
    </row>
    <row r="201" spans="1:18" ht="42" customHeight="1" hidden="1">
      <c r="A201" s="25" t="s">
        <v>156</v>
      </c>
      <c r="B201" s="27" t="s">
        <v>49</v>
      </c>
      <c r="C201" s="27" t="s">
        <v>58</v>
      </c>
      <c r="D201" s="27" t="s">
        <v>108</v>
      </c>
      <c r="E201" s="27" t="s">
        <v>160</v>
      </c>
      <c r="F201" s="89">
        <f>F202</f>
        <v>0</v>
      </c>
      <c r="G201" s="89">
        <f aca="true" t="shared" si="135" ref="G201:M201">G202</f>
        <v>0</v>
      </c>
      <c r="H201" s="89">
        <f t="shared" si="135"/>
        <v>0</v>
      </c>
      <c r="I201" s="89">
        <f t="shared" si="135"/>
        <v>0</v>
      </c>
      <c r="J201" s="89">
        <f t="shared" si="135"/>
        <v>0</v>
      </c>
      <c r="K201" s="89">
        <f t="shared" si="135"/>
        <v>3521.5</v>
      </c>
      <c r="L201" s="89"/>
      <c r="M201" s="89">
        <f t="shared" si="135"/>
        <v>0</v>
      </c>
      <c r="N201" s="91">
        <f t="shared" si="73"/>
        <v>0</v>
      </c>
      <c r="O201" s="163" t="e">
        <f t="shared" si="107"/>
        <v>#DIV/0!</v>
      </c>
      <c r="P201" s="161" t="e">
        <f t="shared" si="99"/>
        <v>#DIV/0!</v>
      </c>
      <c r="Q201" s="82"/>
      <c r="R201" s="82"/>
    </row>
    <row r="202" spans="1:18" ht="42" customHeight="1" hidden="1">
      <c r="A202" s="25" t="s">
        <v>262</v>
      </c>
      <c r="B202" s="27" t="s">
        <v>49</v>
      </c>
      <c r="C202" s="27" t="s">
        <v>58</v>
      </c>
      <c r="D202" s="27" t="s">
        <v>108</v>
      </c>
      <c r="E202" s="27" t="s">
        <v>260</v>
      </c>
      <c r="F202" s="83"/>
      <c r="G202" s="83"/>
      <c r="H202" s="83"/>
      <c r="I202" s="83"/>
      <c r="J202" s="85"/>
      <c r="K202" s="86">
        <v>3521.5</v>
      </c>
      <c r="L202" s="86"/>
      <c r="M202" s="86"/>
      <c r="N202" s="84">
        <f t="shared" si="73"/>
        <v>0</v>
      </c>
      <c r="O202" s="163" t="e">
        <f t="shared" si="107"/>
        <v>#DIV/0!</v>
      </c>
      <c r="P202" s="161" t="e">
        <f t="shared" si="99"/>
        <v>#DIV/0!</v>
      </c>
      <c r="Q202" s="82"/>
      <c r="R202" s="82"/>
    </row>
    <row r="203" spans="1:18" ht="32.25" customHeight="1" hidden="1">
      <c r="A203" s="25" t="s">
        <v>166</v>
      </c>
      <c r="B203" s="27" t="s">
        <v>49</v>
      </c>
      <c r="C203" s="27" t="s">
        <v>58</v>
      </c>
      <c r="D203" s="29" t="s">
        <v>167</v>
      </c>
      <c r="E203" s="27"/>
      <c r="F203" s="83">
        <f>F204</f>
        <v>0</v>
      </c>
      <c r="G203" s="83">
        <f aca="true" t="shared" si="136" ref="G203:M203">G204</f>
        <v>0</v>
      </c>
      <c r="H203" s="83">
        <f t="shared" si="136"/>
        <v>0</v>
      </c>
      <c r="I203" s="83">
        <f t="shared" si="136"/>
        <v>0</v>
      </c>
      <c r="J203" s="83">
        <f t="shared" si="136"/>
        <v>0</v>
      </c>
      <c r="K203" s="83">
        <f t="shared" si="136"/>
        <v>0</v>
      </c>
      <c r="L203" s="83"/>
      <c r="M203" s="83">
        <f t="shared" si="136"/>
        <v>0</v>
      </c>
      <c r="N203" s="84" t="e">
        <f t="shared" si="73"/>
        <v>#DIV/0!</v>
      </c>
      <c r="O203" s="163" t="e">
        <f t="shared" si="107"/>
        <v>#DIV/0!</v>
      </c>
      <c r="P203" s="161" t="e">
        <f t="shared" si="99"/>
        <v>#DIV/0!</v>
      </c>
      <c r="Q203" s="82"/>
      <c r="R203" s="82"/>
    </row>
    <row r="204" spans="1:18" ht="49.5" customHeight="1" hidden="1">
      <c r="A204" s="25" t="s">
        <v>86</v>
      </c>
      <c r="B204" s="27" t="s">
        <v>49</v>
      </c>
      <c r="C204" s="27" t="s">
        <v>58</v>
      </c>
      <c r="D204" s="29" t="s">
        <v>167</v>
      </c>
      <c r="E204" s="27" t="s">
        <v>84</v>
      </c>
      <c r="F204" s="83">
        <f>F205</f>
        <v>0</v>
      </c>
      <c r="G204" s="83">
        <f aca="true" t="shared" si="137" ref="G204:M204">G205</f>
        <v>0</v>
      </c>
      <c r="H204" s="83">
        <f t="shared" si="137"/>
        <v>0</v>
      </c>
      <c r="I204" s="83">
        <f t="shared" si="137"/>
        <v>0</v>
      </c>
      <c r="J204" s="83">
        <f t="shared" si="137"/>
        <v>0</v>
      </c>
      <c r="K204" s="83">
        <f t="shared" si="137"/>
        <v>0</v>
      </c>
      <c r="L204" s="83"/>
      <c r="M204" s="83">
        <f t="shared" si="137"/>
        <v>0</v>
      </c>
      <c r="N204" s="84" t="e">
        <f t="shared" si="73"/>
        <v>#DIV/0!</v>
      </c>
      <c r="O204" s="163" t="e">
        <f t="shared" si="107"/>
        <v>#DIV/0!</v>
      </c>
      <c r="P204" s="161" t="e">
        <f t="shared" si="99"/>
        <v>#DIV/0!</v>
      </c>
      <c r="Q204" s="82"/>
      <c r="R204" s="82"/>
    </row>
    <row r="205" spans="1:18" ht="52.5" customHeight="1" hidden="1">
      <c r="A205" s="25" t="s">
        <v>87</v>
      </c>
      <c r="B205" s="27" t="s">
        <v>49</v>
      </c>
      <c r="C205" s="27" t="s">
        <v>58</v>
      </c>
      <c r="D205" s="29" t="s">
        <v>167</v>
      </c>
      <c r="E205" s="27" t="s">
        <v>85</v>
      </c>
      <c r="F205" s="83">
        <v>0</v>
      </c>
      <c r="G205" s="83"/>
      <c r="H205" s="83"/>
      <c r="I205" s="83"/>
      <c r="J205" s="85"/>
      <c r="K205" s="86">
        <v>0</v>
      </c>
      <c r="L205" s="86"/>
      <c r="M205" s="86">
        <v>0</v>
      </c>
      <c r="N205" s="84" t="e">
        <f t="shared" si="73"/>
        <v>#DIV/0!</v>
      </c>
      <c r="O205" s="163" t="e">
        <f t="shared" si="107"/>
        <v>#DIV/0!</v>
      </c>
      <c r="P205" s="161" t="e">
        <f t="shared" si="99"/>
        <v>#DIV/0!</v>
      </c>
      <c r="Q205" s="82"/>
      <c r="R205" s="82"/>
    </row>
    <row r="206" spans="1:18" ht="13.5">
      <c r="A206" s="30" t="s">
        <v>59</v>
      </c>
      <c r="B206" s="23" t="s">
        <v>49</v>
      </c>
      <c r="C206" s="23" t="s">
        <v>60</v>
      </c>
      <c r="D206" s="27"/>
      <c r="E206" s="27"/>
      <c r="F206" s="176">
        <f>F235+F246+F243+F240+F259+F271+F283+F253+F256+F265+F268+F207+F211+F227</f>
        <v>5918.699999999999</v>
      </c>
      <c r="G206" s="176">
        <f aca="true" t="shared" si="138" ref="G206:M206">G235+G246+G243+G240+G259+G271+G283+G253+G256+G265+G268+G207+G211+G227</f>
        <v>3614</v>
      </c>
      <c r="H206" s="176">
        <f t="shared" si="138"/>
        <v>3627.4</v>
      </c>
      <c r="I206" s="176">
        <f t="shared" si="138"/>
        <v>3614</v>
      </c>
      <c r="J206" s="176">
        <f t="shared" si="138"/>
        <v>3804</v>
      </c>
      <c r="K206" s="176">
        <f t="shared" si="138"/>
        <v>3823.8</v>
      </c>
      <c r="L206" s="176">
        <f t="shared" si="138"/>
        <v>3801.1</v>
      </c>
      <c r="M206" s="176">
        <f t="shared" si="138"/>
        <v>3150.9</v>
      </c>
      <c r="N206" s="80">
        <f t="shared" si="73"/>
        <v>82.40232229719128</v>
      </c>
      <c r="O206" s="163">
        <f t="shared" si="107"/>
        <v>82.89442529794007</v>
      </c>
      <c r="P206" s="163">
        <f t="shared" si="99"/>
        <v>53.23635257742411</v>
      </c>
      <c r="Q206" s="82"/>
      <c r="R206" s="82"/>
    </row>
    <row r="207" spans="1:18" ht="78.75">
      <c r="A207" s="25" t="s">
        <v>350</v>
      </c>
      <c r="B207" s="27" t="s">
        <v>49</v>
      </c>
      <c r="C207" s="27" t="s">
        <v>60</v>
      </c>
      <c r="D207" s="27" t="s">
        <v>351</v>
      </c>
      <c r="E207" s="27"/>
      <c r="F207" s="83">
        <f>F208</f>
        <v>998.2</v>
      </c>
      <c r="G207" s="83">
        <f aca="true" t="shared" si="139" ref="G207:M207">G208</f>
        <v>0</v>
      </c>
      <c r="H207" s="83">
        <f t="shared" si="139"/>
        <v>0</v>
      </c>
      <c r="I207" s="83">
        <f t="shared" si="139"/>
        <v>0</v>
      </c>
      <c r="J207" s="83">
        <f t="shared" si="139"/>
        <v>0</v>
      </c>
      <c r="K207" s="83">
        <f t="shared" si="139"/>
        <v>0</v>
      </c>
      <c r="L207" s="83">
        <f t="shared" si="139"/>
        <v>0</v>
      </c>
      <c r="M207" s="83">
        <f t="shared" si="139"/>
        <v>0</v>
      </c>
      <c r="N207" s="177"/>
      <c r="O207" s="185" t="e">
        <f t="shared" si="107"/>
        <v>#DIV/0!</v>
      </c>
      <c r="P207" s="185">
        <f t="shared" si="99"/>
        <v>0</v>
      </c>
      <c r="Q207" s="82"/>
      <c r="R207" s="82"/>
    </row>
    <row r="208" spans="1:18" ht="105">
      <c r="A208" s="25" t="s">
        <v>349</v>
      </c>
      <c r="B208" s="27" t="s">
        <v>49</v>
      </c>
      <c r="C208" s="27" t="s">
        <v>60</v>
      </c>
      <c r="D208" s="27" t="s">
        <v>348</v>
      </c>
      <c r="E208" s="27"/>
      <c r="F208" s="83">
        <f>F209</f>
        <v>998.2</v>
      </c>
      <c r="G208" s="83">
        <f aca="true" t="shared" si="140" ref="G208:M208">G209</f>
        <v>0</v>
      </c>
      <c r="H208" s="83">
        <f t="shared" si="140"/>
        <v>0</v>
      </c>
      <c r="I208" s="83">
        <f t="shared" si="140"/>
        <v>0</v>
      </c>
      <c r="J208" s="83">
        <f t="shared" si="140"/>
        <v>0</v>
      </c>
      <c r="K208" s="83">
        <f t="shared" si="140"/>
        <v>0</v>
      </c>
      <c r="L208" s="83">
        <f t="shared" si="140"/>
        <v>0</v>
      </c>
      <c r="M208" s="83">
        <f t="shared" si="140"/>
        <v>0</v>
      </c>
      <c r="N208" s="177"/>
      <c r="O208" s="185" t="e">
        <f t="shared" si="107"/>
        <v>#DIV/0!</v>
      </c>
      <c r="P208" s="185">
        <f t="shared" si="99"/>
        <v>0</v>
      </c>
      <c r="Q208" s="82"/>
      <c r="R208" s="82"/>
    </row>
    <row r="209" spans="1:18" ht="26.25">
      <c r="A209" s="25" t="s">
        <v>325</v>
      </c>
      <c r="B209" s="27" t="s">
        <v>49</v>
      </c>
      <c r="C209" s="27" t="s">
        <v>60</v>
      </c>
      <c r="D209" s="27" t="s">
        <v>348</v>
      </c>
      <c r="E209" s="27" t="s">
        <v>84</v>
      </c>
      <c r="F209" s="83">
        <f>F210</f>
        <v>998.2</v>
      </c>
      <c r="G209" s="83">
        <f aca="true" t="shared" si="141" ref="G209:M209">G210</f>
        <v>0</v>
      </c>
      <c r="H209" s="83">
        <f t="shared" si="141"/>
        <v>0</v>
      </c>
      <c r="I209" s="83">
        <f t="shared" si="141"/>
        <v>0</v>
      </c>
      <c r="J209" s="83">
        <f t="shared" si="141"/>
        <v>0</v>
      </c>
      <c r="K209" s="83">
        <f t="shared" si="141"/>
        <v>0</v>
      </c>
      <c r="L209" s="83">
        <f t="shared" si="141"/>
        <v>0</v>
      </c>
      <c r="M209" s="83">
        <f t="shared" si="141"/>
        <v>0</v>
      </c>
      <c r="N209" s="177"/>
      <c r="O209" s="185" t="e">
        <f t="shared" si="107"/>
        <v>#DIV/0!</v>
      </c>
      <c r="P209" s="185">
        <f t="shared" si="99"/>
        <v>0</v>
      </c>
      <c r="Q209" s="82"/>
      <c r="R209" s="82"/>
    </row>
    <row r="210" spans="1:18" ht="39">
      <c r="A210" s="25" t="s">
        <v>87</v>
      </c>
      <c r="B210" s="27" t="s">
        <v>49</v>
      </c>
      <c r="C210" s="27" t="s">
        <v>60</v>
      </c>
      <c r="D210" s="27" t="s">
        <v>348</v>
      </c>
      <c r="E210" s="27" t="s">
        <v>85</v>
      </c>
      <c r="F210" s="83">
        <v>998.2</v>
      </c>
      <c r="G210" s="83"/>
      <c r="H210" s="83"/>
      <c r="I210" s="83"/>
      <c r="J210" s="83"/>
      <c r="K210" s="83"/>
      <c r="L210" s="83">
        <v>0</v>
      </c>
      <c r="M210" s="83">
        <v>0</v>
      </c>
      <c r="N210" s="177"/>
      <c r="O210" s="185" t="e">
        <f t="shared" si="107"/>
        <v>#DIV/0!</v>
      </c>
      <c r="P210" s="185">
        <f t="shared" si="99"/>
        <v>0</v>
      </c>
      <c r="Q210" s="82"/>
      <c r="R210" s="82"/>
    </row>
    <row r="211" spans="1:18" ht="52.5">
      <c r="A211" s="25" t="s">
        <v>352</v>
      </c>
      <c r="B211" s="27" t="s">
        <v>49</v>
      </c>
      <c r="C211" s="27" t="s">
        <v>60</v>
      </c>
      <c r="D211" s="27" t="s">
        <v>360</v>
      </c>
      <c r="E211" s="27"/>
      <c r="F211" s="83">
        <f>F212</f>
        <v>550</v>
      </c>
      <c r="G211" s="83">
        <f aca="true" t="shared" si="142" ref="G211:M211">G212</f>
        <v>0</v>
      </c>
      <c r="H211" s="83">
        <f t="shared" si="142"/>
        <v>0</v>
      </c>
      <c r="I211" s="83">
        <f t="shared" si="142"/>
        <v>0</v>
      </c>
      <c r="J211" s="83">
        <f t="shared" si="142"/>
        <v>0</v>
      </c>
      <c r="K211" s="83">
        <f t="shared" si="142"/>
        <v>0</v>
      </c>
      <c r="L211" s="83">
        <f t="shared" si="142"/>
        <v>550</v>
      </c>
      <c r="M211" s="83">
        <f t="shared" si="142"/>
        <v>550</v>
      </c>
      <c r="N211" s="177"/>
      <c r="O211" s="185">
        <f t="shared" si="107"/>
        <v>100</v>
      </c>
      <c r="P211" s="185">
        <f t="shared" si="99"/>
        <v>100</v>
      </c>
      <c r="Q211" s="82"/>
      <c r="R211" s="82"/>
    </row>
    <row r="212" spans="1:18" ht="53.25" customHeight="1">
      <c r="A212" s="25" t="s">
        <v>266</v>
      </c>
      <c r="B212" s="27" t="s">
        <v>49</v>
      </c>
      <c r="C212" s="27" t="s">
        <v>60</v>
      </c>
      <c r="D212" s="27" t="s">
        <v>361</v>
      </c>
      <c r="E212" s="27"/>
      <c r="F212" s="83">
        <f>F213</f>
        <v>550</v>
      </c>
      <c r="G212" s="83">
        <f aca="true" t="shared" si="143" ref="G212:M212">G213</f>
        <v>0</v>
      </c>
      <c r="H212" s="83">
        <f t="shared" si="143"/>
        <v>0</v>
      </c>
      <c r="I212" s="83">
        <f t="shared" si="143"/>
        <v>0</v>
      </c>
      <c r="J212" s="83">
        <f t="shared" si="143"/>
        <v>0</v>
      </c>
      <c r="K212" s="83">
        <f t="shared" si="143"/>
        <v>0</v>
      </c>
      <c r="L212" s="83">
        <f t="shared" si="143"/>
        <v>550</v>
      </c>
      <c r="M212" s="83">
        <f t="shared" si="143"/>
        <v>550</v>
      </c>
      <c r="N212" s="177"/>
      <c r="O212" s="185">
        <f t="shared" si="107"/>
        <v>100</v>
      </c>
      <c r="P212" s="185">
        <f t="shared" si="99"/>
        <v>100</v>
      </c>
      <c r="Q212" s="82"/>
      <c r="R212" s="82"/>
    </row>
    <row r="213" spans="1:18" ht="26.25">
      <c r="A213" s="25" t="s">
        <v>325</v>
      </c>
      <c r="B213" s="27" t="s">
        <v>49</v>
      </c>
      <c r="C213" s="27" t="s">
        <v>60</v>
      </c>
      <c r="D213" s="27" t="s">
        <v>361</v>
      </c>
      <c r="E213" s="27" t="s">
        <v>84</v>
      </c>
      <c r="F213" s="83">
        <f>F214</f>
        <v>550</v>
      </c>
      <c r="G213" s="83">
        <f aca="true" t="shared" si="144" ref="G213:M213">G214</f>
        <v>0</v>
      </c>
      <c r="H213" s="83">
        <f t="shared" si="144"/>
        <v>0</v>
      </c>
      <c r="I213" s="83">
        <f t="shared" si="144"/>
        <v>0</v>
      </c>
      <c r="J213" s="83">
        <f t="shared" si="144"/>
        <v>0</v>
      </c>
      <c r="K213" s="83">
        <f t="shared" si="144"/>
        <v>0</v>
      </c>
      <c r="L213" s="83">
        <f t="shared" si="144"/>
        <v>550</v>
      </c>
      <c r="M213" s="83">
        <f t="shared" si="144"/>
        <v>550</v>
      </c>
      <c r="N213" s="177"/>
      <c r="O213" s="185">
        <f t="shared" si="107"/>
        <v>100</v>
      </c>
      <c r="P213" s="185">
        <f t="shared" si="99"/>
        <v>100</v>
      </c>
      <c r="Q213" s="82"/>
      <c r="R213" s="82"/>
    </row>
    <row r="214" spans="1:18" ht="39">
      <c r="A214" s="25" t="s">
        <v>87</v>
      </c>
      <c r="B214" s="27" t="s">
        <v>49</v>
      </c>
      <c r="C214" s="27" t="s">
        <v>60</v>
      </c>
      <c r="D214" s="27" t="s">
        <v>361</v>
      </c>
      <c r="E214" s="27" t="s">
        <v>85</v>
      </c>
      <c r="F214" s="83">
        <f>F215+F218+F221+F224</f>
        <v>550</v>
      </c>
      <c r="G214" s="83">
        <f aca="true" t="shared" si="145" ref="G214:N214">G215+G218+G221+G224</f>
        <v>0</v>
      </c>
      <c r="H214" s="83">
        <f t="shared" si="145"/>
        <v>0</v>
      </c>
      <c r="I214" s="83">
        <f t="shared" si="145"/>
        <v>0</v>
      </c>
      <c r="J214" s="83">
        <f t="shared" si="145"/>
        <v>0</v>
      </c>
      <c r="K214" s="83">
        <f t="shared" si="145"/>
        <v>0</v>
      </c>
      <c r="L214" s="83">
        <f t="shared" si="145"/>
        <v>550</v>
      </c>
      <c r="M214" s="83">
        <f t="shared" si="145"/>
        <v>550</v>
      </c>
      <c r="N214" s="83">
        <f t="shared" si="145"/>
        <v>0</v>
      </c>
      <c r="O214" s="185">
        <f t="shared" si="107"/>
        <v>100</v>
      </c>
      <c r="P214" s="185">
        <f t="shared" si="99"/>
        <v>100</v>
      </c>
      <c r="Q214" s="82"/>
      <c r="R214" s="82"/>
    </row>
    <row r="215" spans="1:18" ht="78.75">
      <c r="A215" s="25" t="s">
        <v>353</v>
      </c>
      <c r="B215" s="27" t="s">
        <v>49</v>
      </c>
      <c r="C215" s="27" t="s">
        <v>60</v>
      </c>
      <c r="D215" s="27" t="s">
        <v>361</v>
      </c>
      <c r="E215" s="27"/>
      <c r="F215" s="83">
        <f>F216</f>
        <v>201.9</v>
      </c>
      <c r="G215" s="83">
        <f aca="true" t="shared" si="146" ref="G215:M215">G216</f>
        <v>0</v>
      </c>
      <c r="H215" s="83">
        <f t="shared" si="146"/>
        <v>0</v>
      </c>
      <c r="I215" s="83">
        <f t="shared" si="146"/>
        <v>0</v>
      </c>
      <c r="J215" s="83">
        <f t="shared" si="146"/>
        <v>0</v>
      </c>
      <c r="K215" s="83">
        <f t="shared" si="146"/>
        <v>0</v>
      </c>
      <c r="L215" s="83">
        <f t="shared" si="146"/>
        <v>201.9</v>
      </c>
      <c r="M215" s="83">
        <f t="shared" si="146"/>
        <v>201.9</v>
      </c>
      <c r="N215" s="177"/>
      <c r="O215" s="185">
        <f t="shared" si="107"/>
        <v>100</v>
      </c>
      <c r="P215" s="185">
        <f t="shared" si="99"/>
        <v>100</v>
      </c>
      <c r="Q215" s="82"/>
      <c r="R215" s="82"/>
    </row>
    <row r="216" spans="1:18" ht="26.25">
      <c r="A216" s="25" t="s">
        <v>325</v>
      </c>
      <c r="B216" s="27" t="s">
        <v>49</v>
      </c>
      <c r="C216" s="27" t="s">
        <v>60</v>
      </c>
      <c r="D216" s="27" t="s">
        <v>361</v>
      </c>
      <c r="E216" s="27" t="s">
        <v>84</v>
      </c>
      <c r="F216" s="83">
        <f>F217</f>
        <v>201.9</v>
      </c>
      <c r="G216" s="83">
        <f aca="true" t="shared" si="147" ref="G216:M216">G217</f>
        <v>0</v>
      </c>
      <c r="H216" s="83">
        <f t="shared" si="147"/>
        <v>0</v>
      </c>
      <c r="I216" s="83">
        <f t="shared" si="147"/>
        <v>0</v>
      </c>
      <c r="J216" s="83">
        <f t="shared" si="147"/>
        <v>0</v>
      </c>
      <c r="K216" s="83">
        <f t="shared" si="147"/>
        <v>0</v>
      </c>
      <c r="L216" s="83">
        <f t="shared" si="147"/>
        <v>201.9</v>
      </c>
      <c r="M216" s="83">
        <f t="shared" si="147"/>
        <v>201.9</v>
      </c>
      <c r="N216" s="177"/>
      <c r="O216" s="185">
        <f t="shared" si="107"/>
        <v>100</v>
      </c>
      <c r="P216" s="185">
        <f t="shared" si="99"/>
        <v>100</v>
      </c>
      <c r="Q216" s="82"/>
      <c r="R216" s="82"/>
    </row>
    <row r="217" spans="1:18" ht="39">
      <c r="A217" s="25" t="s">
        <v>87</v>
      </c>
      <c r="B217" s="27" t="s">
        <v>49</v>
      </c>
      <c r="C217" s="27" t="s">
        <v>60</v>
      </c>
      <c r="D217" s="27" t="s">
        <v>361</v>
      </c>
      <c r="E217" s="27" t="s">
        <v>85</v>
      </c>
      <c r="F217" s="83">
        <v>201.9</v>
      </c>
      <c r="G217" s="83"/>
      <c r="H217" s="83"/>
      <c r="I217" s="83"/>
      <c r="J217" s="83"/>
      <c r="K217" s="83"/>
      <c r="L217" s="83">
        <v>201.9</v>
      </c>
      <c r="M217" s="83">
        <v>201.9</v>
      </c>
      <c r="N217" s="177"/>
      <c r="O217" s="185">
        <f t="shared" si="107"/>
        <v>100</v>
      </c>
      <c r="P217" s="185">
        <f t="shared" si="99"/>
        <v>100</v>
      </c>
      <c r="Q217" s="82"/>
      <c r="R217" s="82"/>
    </row>
    <row r="218" spans="1:18" ht="92.25">
      <c r="A218" s="25" t="s">
        <v>354</v>
      </c>
      <c r="B218" s="27" t="s">
        <v>49</v>
      </c>
      <c r="C218" s="27" t="s">
        <v>60</v>
      </c>
      <c r="D218" s="27" t="s">
        <v>361</v>
      </c>
      <c r="E218" s="27"/>
      <c r="F218" s="83">
        <f>F219</f>
        <v>254.6</v>
      </c>
      <c r="G218" s="83">
        <f aca="true" t="shared" si="148" ref="G218:M218">G219</f>
        <v>0</v>
      </c>
      <c r="H218" s="83">
        <f t="shared" si="148"/>
        <v>0</v>
      </c>
      <c r="I218" s="83">
        <f t="shared" si="148"/>
        <v>0</v>
      </c>
      <c r="J218" s="83">
        <f t="shared" si="148"/>
        <v>0</v>
      </c>
      <c r="K218" s="83">
        <f t="shared" si="148"/>
        <v>0</v>
      </c>
      <c r="L218" s="83">
        <f t="shared" si="148"/>
        <v>254.6</v>
      </c>
      <c r="M218" s="83">
        <f t="shared" si="148"/>
        <v>254.6</v>
      </c>
      <c r="N218" s="177"/>
      <c r="O218" s="185">
        <f t="shared" si="107"/>
        <v>100</v>
      </c>
      <c r="P218" s="185">
        <f t="shared" si="99"/>
        <v>100</v>
      </c>
      <c r="Q218" s="82"/>
      <c r="R218" s="82"/>
    </row>
    <row r="219" spans="1:18" ht="26.25">
      <c r="A219" s="25" t="s">
        <v>325</v>
      </c>
      <c r="B219" s="27" t="s">
        <v>49</v>
      </c>
      <c r="C219" s="27" t="s">
        <v>60</v>
      </c>
      <c r="D219" s="27" t="s">
        <v>361</v>
      </c>
      <c r="E219" s="27" t="s">
        <v>84</v>
      </c>
      <c r="F219" s="83">
        <f>F220</f>
        <v>254.6</v>
      </c>
      <c r="G219" s="83">
        <f aca="true" t="shared" si="149" ref="G219:M219">G220</f>
        <v>0</v>
      </c>
      <c r="H219" s="83">
        <f t="shared" si="149"/>
        <v>0</v>
      </c>
      <c r="I219" s="83">
        <f t="shared" si="149"/>
        <v>0</v>
      </c>
      <c r="J219" s="83">
        <f t="shared" si="149"/>
        <v>0</v>
      </c>
      <c r="K219" s="83">
        <f t="shared" si="149"/>
        <v>0</v>
      </c>
      <c r="L219" s="83">
        <f t="shared" si="149"/>
        <v>254.6</v>
      </c>
      <c r="M219" s="83">
        <f t="shared" si="149"/>
        <v>254.6</v>
      </c>
      <c r="N219" s="177"/>
      <c r="O219" s="185">
        <f t="shared" si="107"/>
        <v>100</v>
      </c>
      <c r="P219" s="185">
        <f t="shared" si="99"/>
        <v>100</v>
      </c>
      <c r="Q219" s="82"/>
      <c r="R219" s="82"/>
    </row>
    <row r="220" spans="1:18" ht="39">
      <c r="A220" s="25" t="s">
        <v>87</v>
      </c>
      <c r="B220" s="27" t="s">
        <v>49</v>
      </c>
      <c r="C220" s="27" t="s">
        <v>60</v>
      </c>
      <c r="D220" s="27" t="s">
        <v>361</v>
      </c>
      <c r="E220" s="27" t="s">
        <v>85</v>
      </c>
      <c r="F220" s="83">
        <v>254.6</v>
      </c>
      <c r="G220" s="83"/>
      <c r="H220" s="83"/>
      <c r="I220" s="83"/>
      <c r="J220" s="83"/>
      <c r="K220" s="83"/>
      <c r="L220" s="83">
        <v>254.6</v>
      </c>
      <c r="M220" s="83">
        <v>254.6</v>
      </c>
      <c r="N220" s="177"/>
      <c r="O220" s="185">
        <f t="shared" si="107"/>
        <v>100</v>
      </c>
      <c r="P220" s="185">
        <f t="shared" si="99"/>
        <v>100</v>
      </c>
      <c r="Q220" s="82"/>
      <c r="R220" s="82"/>
    </row>
    <row r="221" spans="1:18" ht="78.75">
      <c r="A221" s="25" t="s">
        <v>355</v>
      </c>
      <c r="B221" s="27" t="s">
        <v>49</v>
      </c>
      <c r="C221" s="27" t="s">
        <v>60</v>
      </c>
      <c r="D221" s="27" t="s">
        <v>361</v>
      </c>
      <c r="E221" s="27"/>
      <c r="F221" s="83">
        <f>F222</f>
        <v>41.3</v>
      </c>
      <c r="G221" s="83">
        <f aca="true" t="shared" si="150" ref="G221:M221">G222</f>
        <v>0</v>
      </c>
      <c r="H221" s="83">
        <f t="shared" si="150"/>
        <v>0</v>
      </c>
      <c r="I221" s="83">
        <f t="shared" si="150"/>
        <v>0</v>
      </c>
      <c r="J221" s="83">
        <f t="shared" si="150"/>
        <v>0</v>
      </c>
      <c r="K221" s="83">
        <f t="shared" si="150"/>
        <v>0</v>
      </c>
      <c r="L221" s="83">
        <f t="shared" si="150"/>
        <v>41.3</v>
      </c>
      <c r="M221" s="83">
        <f t="shared" si="150"/>
        <v>41.3</v>
      </c>
      <c r="N221" s="177"/>
      <c r="O221" s="185">
        <f t="shared" si="107"/>
        <v>100</v>
      </c>
      <c r="P221" s="185">
        <f t="shared" si="99"/>
        <v>100</v>
      </c>
      <c r="Q221" s="82"/>
      <c r="R221" s="82"/>
    </row>
    <row r="222" spans="1:18" ht="26.25">
      <c r="A222" s="25" t="s">
        <v>325</v>
      </c>
      <c r="B222" s="27" t="s">
        <v>49</v>
      </c>
      <c r="C222" s="27" t="s">
        <v>60</v>
      </c>
      <c r="D222" s="27" t="s">
        <v>361</v>
      </c>
      <c r="E222" s="27" t="s">
        <v>84</v>
      </c>
      <c r="F222" s="83">
        <f>F223</f>
        <v>41.3</v>
      </c>
      <c r="G222" s="83">
        <f aca="true" t="shared" si="151" ref="G222:M222">G223</f>
        <v>0</v>
      </c>
      <c r="H222" s="83">
        <f t="shared" si="151"/>
        <v>0</v>
      </c>
      <c r="I222" s="83">
        <f t="shared" si="151"/>
        <v>0</v>
      </c>
      <c r="J222" s="83">
        <f t="shared" si="151"/>
        <v>0</v>
      </c>
      <c r="K222" s="83">
        <f t="shared" si="151"/>
        <v>0</v>
      </c>
      <c r="L222" s="83">
        <f t="shared" si="151"/>
        <v>41.3</v>
      </c>
      <c r="M222" s="83">
        <f t="shared" si="151"/>
        <v>41.3</v>
      </c>
      <c r="N222" s="177"/>
      <c r="O222" s="185">
        <f t="shared" si="107"/>
        <v>100</v>
      </c>
      <c r="P222" s="185">
        <f t="shared" si="99"/>
        <v>100</v>
      </c>
      <c r="Q222" s="82"/>
      <c r="R222" s="82"/>
    </row>
    <row r="223" spans="1:18" ht="39">
      <c r="A223" s="25" t="s">
        <v>87</v>
      </c>
      <c r="B223" s="27" t="s">
        <v>49</v>
      </c>
      <c r="C223" s="27" t="s">
        <v>60</v>
      </c>
      <c r="D223" s="27" t="s">
        <v>361</v>
      </c>
      <c r="E223" s="27" t="s">
        <v>85</v>
      </c>
      <c r="F223" s="83">
        <v>41.3</v>
      </c>
      <c r="G223" s="83"/>
      <c r="H223" s="83"/>
      <c r="I223" s="83"/>
      <c r="J223" s="83"/>
      <c r="K223" s="83"/>
      <c r="L223" s="83">
        <v>41.3</v>
      </c>
      <c r="M223" s="83">
        <v>41.3</v>
      </c>
      <c r="N223" s="177"/>
      <c r="O223" s="185">
        <f t="shared" si="107"/>
        <v>100</v>
      </c>
      <c r="P223" s="185">
        <f t="shared" si="99"/>
        <v>100</v>
      </c>
      <c r="Q223" s="82"/>
      <c r="R223" s="82"/>
    </row>
    <row r="224" spans="1:18" ht="92.25">
      <c r="A224" s="25" t="s">
        <v>356</v>
      </c>
      <c r="B224" s="27" t="s">
        <v>49</v>
      </c>
      <c r="C224" s="27" t="s">
        <v>60</v>
      </c>
      <c r="D224" s="27" t="s">
        <v>361</v>
      </c>
      <c r="E224" s="27"/>
      <c r="F224" s="83">
        <f>F225</f>
        <v>52.2</v>
      </c>
      <c r="G224" s="83">
        <f aca="true" t="shared" si="152" ref="G224:M224">G225</f>
        <v>0</v>
      </c>
      <c r="H224" s="83">
        <f t="shared" si="152"/>
        <v>0</v>
      </c>
      <c r="I224" s="83">
        <f t="shared" si="152"/>
        <v>0</v>
      </c>
      <c r="J224" s="83">
        <f t="shared" si="152"/>
        <v>0</v>
      </c>
      <c r="K224" s="83">
        <f t="shared" si="152"/>
        <v>0</v>
      </c>
      <c r="L224" s="83">
        <f t="shared" si="152"/>
        <v>52.2</v>
      </c>
      <c r="M224" s="83">
        <f t="shared" si="152"/>
        <v>52.2</v>
      </c>
      <c r="N224" s="177"/>
      <c r="O224" s="185">
        <f t="shared" si="107"/>
        <v>100</v>
      </c>
      <c r="P224" s="185">
        <f t="shared" si="99"/>
        <v>100</v>
      </c>
      <c r="Q224" s="82"/>
      <c r="R224" s="82"/>
    </row>
    <row r="225" spans="1:18" ht="26.25">
      <c r="A225" s="25" t="s">
        <v>325</v>
      </c>
      <c r="B225" s="27" t="s">
        <v>49</v>
      </c>
      <c r="C225" s="27" t="s">
        <v>60</v>
      </c>
      <c r="D225" s="27" t="s">
        <v>361</v>
      </c>
      <c r="E225" s="27" t="s">
        <v>84</v>
      </c>
      <c r="F225" s="83">
        <f>F226</f>
        <v>52.2</v>
      </c>
      <c r="G225" s="83">
        <f aca="true" t="shared" si="153" ref="G225:M225">G226</f>
        <v>0</v>
      </c>
      <c r="H225" s="83">
        <f t="shared" si="153"/>
        <v>0</v>
      </c>
      <c r="I225" s="83">
        <f t="shared" si="153"/>
        <v>0</v>
      </c>
      <c r="J225" s="83">
        <f t="shared" si="153"/>
        <v>0</v>
      </c>
      <c r="K225" s="83">
        <f t="shared" si="153"/>
        <v>0</v>
      </c>
      <c r="L225" s="83">
        <f t="shared" si="153"/>
        <v>52.2</v>
      </c>
      <c r="M225" s="83">
        <f t="shared" si="153"/>
        <v>52.2</v>
      </c>
      <c r="N225" s="177"/>
      <c r="O225" s="185">
        <f t="shared" si="107"/>
        <v>100</v>
      </c>
      <c r="P225" s="185">
        <f t="shared" si="99"/>
        <v>100</v>
      </c>
      <c r="Q225" s="82"/>
      <c r="R225" s="82"/>
    </row>
    <row r="226" spans="1:18" ht="39">
      <c r="A226" s="25" t="s">
        <v>87</v>
      </c>
      <c r="B226" s="27" t="s">
        <v>49</v>
      </c>
      <c r="C226" s="27" t="s">
        <v>60</v>
      </c>
      <c r="D226" s="27" t="s">
        <v>361</v>
      </c>
      <c r="E226" s="27" t="s">
        <v>85</v>
      </c>
      <c r="F226" s="83">
        <v>52.2</v>
      </c>
      <c r="G226" s="83"/>
      <c r="H226" s="83"/>
      <c r="I226" s="83"/>
      <c r="J226" s="83"/>
      <c r="K226" s="83"/>
      <c r="L226" s="83">
        <v>52.2</v>
      </c>
      <c r="M226" s="83">
        <v>52.2</v>
      </c>
      <c r="N226" s="177"/>
      <c r="O226" s="185">
        <f t="shared" si="107"/>
        <v>100</v>
      </c>
      <c r="P226" s="185">
        <f t="shared" si="99"/>
        <v>100</v>
      </c>
      <c r="Q226" s="82"/>
      <c r="R226" s="82"/>
    </row>
    <row r="227" spans="1:18" ht="26.25">
      <c r="A227" s="25" t="s">
        <v>1</v>
      </c>
      <c r="B227" s="27" t="s">
        <v>49</v>
      </c>
      <c r="C227" s="27" t="s">
        <v>60</v>
      </c>
      <c r="D227" s="27" t="s">
        <v>361</v>
      </c>
      <c r="E227" s="27"/>
      <c r="F227" s="83">
        <f>F228</f>
        <v>9</v>
      </c>
      <c r="G227" s="83">
        <f aca="true" t="shared" si="154" ref="G227:N227">G228</f>
        <v>0</v>
      </c>
      <c r="H227" s="83">
        <f t="shared" si="154"/>
        <v>0</v>
      </c>
      <c r="I227" s="83">
        <f t="shared" si="154"/>
        <v>0</v>
      </c>
      <c r="J227" s="83">
        <f t="shared" si="154"/>
        <v>0</v>
      </c>
      <c r="K227" s="83">
        <f t="shared" si="154"/>
        <v>0</v>
      </c>
      <c r="L227" s="83">
        <f t="shared" si="154"/>
        <v>9</v>
      </c>
      <c r="M227" s="83">
        <f t="shared" si="154"/>
        <v>9</v>
      </c>
      <c r="N227" s="83">
        <f t="shared" si="154"/>
        <v>0</v>
      </c>
      <c r="O227" s="185">
        <f t="shared" si="107"/>
        <v>100</v>
      </c>
      <c r="P227" s="185">
        <f t="shared" si="99"/>
        <v>100</v>
      </c>
      <c r="Q227" s="82"/>
      <c r="R227" s="82"/>
    </row>
    <row r="228" spans="1:18" ht="66">
      <c r="A228" s="25" t="s">
        <v>357</v>
      </c>
      <c r="B228" s="27" t="s">
        <v>49</v>
      </c>
      <c r="C228" s="27" t="s">
        <v>60</v>
      </c>
      <c r="D228" s="27" t="s">
        <v>361</v>
      </c>
      <c r="E228" s="27"/>
      <c r="F228" s="83">
        <f>F232+F229</f>
        <v>9</v>
      </c>
      <c r="G228" s="83">
        <f aca="true" t="shared" si="155" ref="G228:M228">G232+G229</f>
        <v>0</v>
      </c>
      <c r="H228" s="83">
        <f t="shared" si="155"/>
        <v>0</v>
      </c>
      <c r="I228" s="83">
        <f t="shared" si="155"/>
        <v>0</v>
      </c>
      <c r="J228" s="83">
        <f t="shared" si="155"/>
        <v>0</v>
      </c>
      <c r="K228" s="83">
        <f t="shared" si="155"/>
        <v>0</v>
      </c>
      <c r="L228" s="83">
        <f t="shared" si="155"/>
        <v>9</v>
      </c>
      <c r="M228" s="83">
        <f t="shared" si="155"/>
        <v>9</v>
      </c>
      <c r="N228" s="177"/>
      <c r="O228" s="185">
        <f t="shared" si="107"/>
        <v>100</v>
      </c>
      <c r="P228" s="185">
        <f t="shared" si="99"/>
        <v>100</v>
      </c>
      <c r="Q228" s="82"/>
      <c r="R228" s="82"/>
    </row>
    <row r="229" spans="1:18" ht="26.25">
      <c r="A229" s="25" t="s">
        <v>358</v>
      </c>
      <c r="B229" s="27" t="s">
        <v>49</v>
      </c>
      <c r="C229" s="27" t="s">
        <v>60</v>
      </c>
      <c r="D229" s="27" t="s">
        <v>361</v>
      </c>
      <c r="E229" s="27"/>
      <c r="F229" s="83">
        <f>F230</f>
        <v>7.5</v>
      </c>
      <c r="G229" s="83">
        <f aca="true" t="shared" si="156" ref="G229:M229">G230</f>
        <v>0</v>
      </c>
      <c r="H229" s="83">
        <f t="shared" si="156"/>
        <v>0</v>
      </c>
      <c r="I229" s="83">
        <f t="shared" si="156"/>
        <v>0</v>
      </c>
      <c r="J229" s="83">
        <f t="shared" si="156"/>
        <v>0</v>
      </c>
      <c r="K229" s="83">
        <f t="shared" si="156"/>
        <v>0</v>
      </c>
      <c r="L229" s="83">
        <f t="shared" si="156"/>
        <v>7.5</v>
      </c>
      <c r="M229" s="83">
        <f t="shared" si="156"/>
        <v>7.5</v>
      </c>
      <c r="N229" s="177"/>
      <c r="O229" s="185">
        <f t="shared" si="107"/>
        <v>100</v>
      </c>
      <c r="P229" s="185">
        <f t="shared" si="99"/>
        <v>100</v>
      </c>
      <c r="Q229" s="82"/>
      <c r="R229" s="82"/>
    </row>
    <row r="230" spans="1:18" ht="26.25">
      <c r="A230" s="25" t="s">
        <v>325</v>
      </c>
      <c r="B230" s="27" t="s">
        <v>49</v>
      </c>
      <c r="C230" s="27" t="s">
        <v>60</v>
      </c>
      <c r="D230" s="27" t="s">
        <v>361</v>
      </c>
      <c r="E230" s="27" t="s">
        <v>84</v>
      </c>
      <c r="F230" s="83">
        <f>F231</f>
        <v>7.5</v>
      </c>
      <c r="G230" s="83">
        <f aca="true" t="shared" si="157" ref="G230:M230">G231</f>
        <v>0</v>
      </c>
      <c r="H230" s="83">
        <f t="shared" si="157"/>
        <v>0</v>
      </c>
      <c r="I230" s="83">
        <f t="shared" si="157"/>
        <v>0</v>
      </c>
      <c r="J230" s="83">
        <f t="shared" si="157"/>
        <v>0</v>
      </c>
      <c r="K230" s="83">
        <f t="shared" si="157"/>
        <v>0</v>
      </c>
      <c r="L230" s="83">
        <f t="shared" si="157"/>
        <v>7.5</v>
      </c>
      <c r="M230" s="83">
        <f t="shared" si="157"/>
        <v>7.5</v>
      </c>
      <c r="N230" s="177"/>
      <c r="O230" s="185">
        <f t="shared" si="107"/>
        <v>100</v>
      </c>
      <c r="P230" s="185">
        <f t="shared" si="99"/>
        <v>100</v>
      </c>
      <c r="Q230" s="82"/>
      <c r="R230" s="82"/>
    </row>
    <row r="231" spans="1:18" ht="39">
      <c r="A231" s="25" t="s">
        <v>87</v>
      </c>
      <c r="B231" s="27" t="s">
        <v>49</v>
      </c>
      <c r="C231" s="27" t="s">
        <v>60</v>
      </c>
      <c r="D231" s="27" t="s">
        <v>361</v>
      </c>
      <c r="E231" s="27" t="s">
        <v>85</v>
      </c>
      <c r="F231" s="83">
        <v>7.5</v>
      </c>
      <c r="G231" s="83"/>
      <c r="H231" s="83"/>
      <c r="I231" s="83"/>
      <c r="J231" s="83"/>
      <c r="K231" s="83"/>
      <c r="L231" s="83">
        <v>7.5</v>
      </c>
      <c r="M231" s="83">
        <v>7.5</v>
      </c>
      <c r="N231" s="177"/>
      <c r="O231" s="185">
        <f t="shared" si="107"/>
        <v>100</v>
      </c>
      <c r="P231" s="185">
        <f t="shared" si="99"/>
        <v>100</v>
      </c>
      <c r="Q231" s="82"/>
      <c r="R231" s="82"/>
    </row>
    <row r="232" spans="1:18" ht="26.25">
      <c r="A232" s="25" t="s">
        <v>359</v>
      </c>
      <c r="B232" s="27" t="s">
        <v>49</v>
      </c>
      <c r="C232" s="27" t="s">
        <v>60</v>
      </c>
      <c r="D232" s="27" t="s">
        <v>361</v>
      </c>
      <c r="E232" s="27"/>
      <c r="F232" s="83">
        <f>F233</f>
        <v>1.5</v>
      </c>
      <c r="G232" s="83">
        <f aca="true" t="shared" si="158" ref="G232:M232">G233</f>
        <v>0</v>
      </c>
      <c r="H232" s="83">
        <f t="shared" si="158"/>
        <v>0</v>
      </c>
      <c r="I232" s="83">
        <f t="shared" si="158"/>
        <v>0</v>
      </c>
      <c r="J232" s="83">
        <f t="shared" si="158"/>
        <v>0</v>
      </c>
      <c r="K232" s="83">
        <f t="shared" si="158"/>
        <v>0</v>
      </c>
      <c r="L232" s="83">
        <f t="shared" si="158"/>
        <v>1.5</v>
      </c>
      <c r="M232" s="83">
        <f t="shared" si="158"/>
        <v>1.5</v>
      </c>
      <c r="N232" s="177"/>
      <c r="O232" s="185">
        <f t="shared" si="107"/>
        <v>100</v>
      </c>
      <c r="P232" s="185">
        <f t="shared" si="99"/>
        <v>100</v>
      </c>
      <c r="Q232" s="82"/>
      <c r="R232" s="82"/>
    </row>
    <row r="233" spans="1:18" ht="26.25">
      <c r="A233" s="25" t="s">
        <v>325</v>
      </c>
      <c r="B233" s="27" t="s">
        <v>49</v>
      </c>
      <c r="C233" s="27" t="s">
        <v>60</v>
      </c>
      <c r="D233" s="27" t="s">
        <v>361</v>
      </c>
      <c r="E233" s="27" t="s">
        <v>84</v>
      </c>
      <c r="F233" s="83">
        <f>F234</f>
        <v>1.5</v>
      </c>
      <c r="G233" s="83">
        <f aca="true" t="shared" si="159" ref="G233:M233">G234</f>
        <v>0</v>
      </c>
      <c r="H233" s="83">
        <f t="shared" si="159"/>
        <v>0</v>
      </c>
      <c r="I233" s="83">
        <f t="shared" si="159"/>
        <v>0</v>
      </c>
      <c r="J233" s="83">
        <f t="shared" si="159"/>
        <v>0</v>
      </c>
      <c r="K233" s="83">
        <f t="shared" si="159"/>
        <v>0</v>
      </c>
      <c r="L233" s="83">
        <f t="shared" si="159"/>
        <v>1.5</v>
      </c>
      <c r="M233" s="83">
        <f t="shared" si="159"/>
        <v>1.5</v>
      </c>
      <c r="N233" s="177"/>
      <c r="O233" s="185">
        <f t="shared" si="107"/>
        <v>100</v>
      </c>
      <c r="P233" s="185">
        <f t="shared" si="99"/>
        <v>100</v>
      </c>
      <c r="Q233" s="82"/>
      <c r="R233" s="82"/>
    </row>
    <row r="234" spans="1:18" ht="39">
      <c r="A234" s="25" t="s">
        <v>87</v>
      </c>
      <c r="B234" s="27" t="s">
        <v>49</v>
      </c>
      <c r="C234" s="27" t="s">
        <v>60</v>
      </c>
      <c r="D234" s="27" t="s">
        <v>361</v>
      </c>
      <c r="E234" s="27" t="s">
        <v>85</v>
      </c>
      <c r="F234" s="83">
        <v>1.5</v>
      </c>
      <c r="G234" s="83"/>
      <c r="H234" s="83"/>
      <c r="I234" s="83"/>
      <c r="J234" s="83"/>
      <c r="K234" s="83"/>
      <c r="L234" s="83">
        <v>1.5</v>
      </c>
      <c r="M234" s="83">
        <v>1.5</v>
      </c>
      <c r="N234" s="177"/>
      <c r="O234" s="185">
        <f t="shared" si="107"/>
        <v>100</v>
      </c>
      <c r="P234" s="185">
        <f t="shared" si="99"/>
        <v>100</v>
      </c>
      <c r="Q234" s="82"/>
      <c r="R234" s="82"/>
    </row>
    <row r="235" spans="1:18" ht="26.25">
      <c r="A235" s="30" t="s">
        <v>61</v>
      </c>
      <c r="B235" s="27" t="s">
        <v>49</v>
      </c>
      <c r="C235" s="27" t="s">
        <v>60</v>
      </c>
      <c r="D235" s="27" t="s">
        <v>109</v>
      </c>
      <c r="E235" s="27"/>
      <c r="F235" s="176">
        <f>F236+F238</f>
        <v>1543.1</v>
      </c>
      <c r="G235" s="176">
        <f aca="true" t="shared" si="160" ref="G235:L235">G236+G238</f>
        <v>1564</v>
      </c>
      <c r="H235" s="176">
        <f t="shared" si="160"/>
        <v>1564</v>
      </c>
      <c r="I235" s="176">
        <f t="shared" si="160"/>
        <v>1564</v>
      </c>
      <c r="J235" s="176">
        <f t="shared" si="160"/>
        <v>1564</v>
      </c>
      <c r="K235" s="176">
        <f t="shared" si="160"/>
        <v>639.2</v>
      </c>
      <c r="L235" s="176">
        <f t="shared" si="160"/>
        <v>1029.5</v>
      </c>
      <c r="M235" s="176">
        <f>M236+M238</f>
        <v>717.9</v>
      </c>
      <c r="N235" s="109">
        <f t="shared" si="73"/>
        <v>112.31226533166456</v>
      </c>
      <c r="O235" s="163">
        <f t="shared" si="107"/>
        <v>69.7328800388538</v>
      </c>
      <c r="P235" s="166">
        <f t="shared" si="99"/>
        <v>46.52323245415074</v>
      </c>
      <c r="Q235" s="82"/>
      <c r="R235" s="82"/>
    </row>
    <row r="236" spans="1:18" ht="42.75" customHeight="1">
      <c r="A236" s="53" t="s">
        <v>325</v>
      </c>
      <c r="B236" s="31" t="s">
        <v>49</v>
      </c>
      <c r="C236" s="31" t="s">
        <v>60</v>
      </c>
      <c r="D236" s="31" t="s">
        <v>109</v>
      </c>
      <c r="E236" s="31" t="s">
        <v>84</v>
      </c>
      <c r="F236" s="127">
        <f>F237</f>
        <v>1543.1</v>
      </c>
      <c r="G236" s="127">
        <f aca="true" t="shared" si="161" ref="G236:L236">G237</f>
        <v>1564</v>
      </c>
      <c r="H236" s="127">
        <f t="shared" si="161"/>
        <v>1564</v>
      </c>
      <c r="I236" s="127">
        <f t="shared" si="161"/>
        <v>1564</v>
      </c>
      <c r="J236" s="127">
        <f t="shared" si="161"/>
        <v>1564</v>
      </c>
      <c r="K236" s="127">
        <f t="shared" si="161"/>
        <v>639</v>
      </c>
      <c r="L236" s="127">
        <f t="shared" si="161"/>
        <v>1029.5</v>
      </c>
      <c r="M236" s="127">
        <f>M237</f>
        <v>717.9</v>
      </c>
      <c r="N236" s="84">
        <f t="shared" si="73"/>
        <v>112.34741784037558</v>
      </c>
      <c r="O236" s="185">
        <f t="shared" si="107"/>
        <v>69.7328800388538</v>
      </c>
      <c r="P236" s="161">
        <f t="shared" si="99"/>
        <v>46.52323245415074</v>
      </c>
      <c r="Q236" s="82"/>
      <c r="R236" s="82"/>
    </row>
    <row r="237" spans="1:18" ht="44.25" customHeight="1">
      <c r="A237" s="72" t="s">
        <v>87</v>
      </c>
      <c r="B237" s="32" t="s">
        <v>49</v>
      </c>
      <c r="C237" s="32" t="s">
        <v>60</v>
      </c>
      <c r="D237" s="32" t="s">
        <v>109</v>
      </c>
      <c r="E237" s="32" t="s">
        <v>85</v>
      </c>
      <c r="F237" s="87">
        <v>1543.1</v>
      </c>
      <c r="G237" s="87">
        <v>1564</v>
      </c>
      <c r="H237" s="87">
        <v>1564</v>
      </c>
      <c r="I237" s="87">
        <v>1564</v>
      </c>
      <c r="J237" s="87">
        <v>1564</v>
      </c>
      <c r="K237" s="86">
        <v>639</v>
      </c>
      <c r="L237" s="86">
        <v>1029.5</v>
      </c>
      <c r="M237" s="86">
        <v>717.9</v>
      </c>
      <c r="N237" s="108">
        <f t="shared" si="73"/>
        <v>112.34741784037558</v>
      </c>
      <c r="O237" s="185">
        <f t="shared" si="107"/>
        <v>69.7328800388538</v>
      </c>
      <c r="P237" s="161">
        <f t="shared" si="99"/>
        <v>46.52323245415074</v>
      </c>
      <c r="Q237" s="82"/>
      <c r="R237" s="82"/>
    </row>
    <row r="238" spans="1:18" ht="20.25" customHeight="1" hidden="1">
      <c r="A238" s="57" t="s">
        <v>93</v>
      </c>
      <c r="B238" s="32" t="s">
        <v>49</v>
      </c>
      <c r="C238" s="32" t="s">
        <v>60</v>
      </c>
      <c r="D238" s="32" t="s">
        <v>109</v>
      </c>
      <c r="E238" s="32" t="s">
        <v>90</v>
      </c>
      <c r="F238" s="87">
        <f>F239</f>
        <v>0</v>
      </c>
      <c r="G238" s="87">
        <f aca="true" t="shared" si="162" ref="G238:M238">G239</f>
        <v>0</v>
      </c>
      <c r="H238" s="87">
        <f t="shared" si="162"/>
        <v>0</v>
      </c>
      <c r="I238" s="87">
        <f t="shared" si="162"/>
        <v>0</v>
      </c>
      <c r="J238" s="87">
        <f t="shared" si="162"/>
        <v>0</v>
      </c>
      <c r="K238" s="87">
        <f t="shared" si="162"/>
        <v>0.2</v>
      </c>
      <c r="L238" s="87"/>
      <c r="M238" s="87">
        <f t="shared" si="162"/>
        <v>0</v>
      </c>
      <c r="N238" s="108">
        <f t="shared" si="73"/>
        <v>0</v>
      </c>
      <c r="O238" s="163" t="e">
        <f t="shared" si="107"/>
        <v>#DIV/0!</v>
      </c>
      <c r="P238" s="161" t="e">
        <f t="shared" si="99"/>
        <v>#DIV/0!</v>
      </c>
      <c r="Q238" s="82"/>
      <c r="R238" s="82"/>
    </row>
    <row r="239" spans="1:18" ht="21" customHeight="1" hidden="1">
      <c r="A239" s="57" t="s">
        <v>92</v>
      </c>
      <c r="B239" s="32" t="s">
        <v>49</v>
      </c>
      <c r="C239" s="32" t="s">
        <v>60</v>
      </c>
      <c r="D239" s="32" t="s">
        <v>109</v>
      </c>
      <c r="E239" s="32" t="s">
        <v>91</v>
      </c>
      <c r="F239" s="87"/>
      <c r="G239" s="87"/>
      <c r="H239" s="87"/>
      <c r="I239" s="87"/>
      <c r="J239" s="87"/>
      <c r="K239" s="86">
        <v>0.2</v>
      </c>
      <c r="L239" s="86"/>
      <c r="M239" s="86"/>
      <c r="N239" s="84">
        <f t="shared" si="73"/>
        <v>0</v>
      </c>
      <c r="O239" s="163" t="e">
        <f t="shared" si="107"/>
        <v>#DIV/0!</v>
      </c>
      <c r="P239" s="161" t="e">
        <f t="shared" si="99"/>
        <v>#DIV/0!</v>
      </c>
      <c r="Q239" s="82"/>
      <c r="R239" s="82"/>
    </row>
    <row r="240" spans="1:18" ht="27" customHeight="1">
      <c r="A240" s="101" t="s">
        <v>258</v>
      </c>
      <c r="B240" s="76" t="s">
        <v>49</v>
      </c>
      <c r="C240" s="76" t="s">
        <v>60</v>
      </c>
      <c r="D240" s="187" t="s">
        <v>259</v>
      </c>
      <c r="E240" s="76"/>
      <c r="F240" s="88">
        <f>F241</f>
        <v>600</v>
      </c>
      <c r="G240" s="88">
        <f aca="true" t="shared" si="163" ref="G240:L240">G241</f>
        <v>0</v>
      </c>
      <c r="H240" s="88">
        <f t="shared" si="163"/>
        <v>0</v>
      </c>
      <c r="I240" s="88">
        <f t="shared" si="163"/>
        <v>0</v>
      </c>
      <c r="J240" s="88">
        <f t="shared" si="163"/>
        <v>0</v>
      </c>
      <c r="K240" s="88">
        <f t="shared" si="163"/>
        <v>250</v>
      </c>
      <c r="L240" s="88">
        <f t="shared" si="163"/>
        <v>450</v>
      </c>
      <c r="M240" s="88">
        <f aca="true" t="shared" si="164" ref="G240:M241">M241</f>
        <v>297.1</v>
      </c>
      <c r="N240" s="109">
        <f t="shared" si="73"/>
        <v>118.84000000000002</v>
      </c>
      <c r="O240" s="163">
        <f t="shared" si="107"/>
        <v>66.02222222222223</v>
      </c>
      <c r="P240" s="166">
        <f t="shared" si="99"/>
        <v>49.51666666666667</v>
      </c>
      <c r="Q240" s="82"/>
      <c r="R240" s="82"/>
    </row>
    <row r="241" spans="1:18" ht="44.25" customHeight="1">
      <c r="A241" s="162" t="s">
        <v>325</v>
      </c>
      <c r="B241" s="41" t="s">
        <v>49</v>
      </c>
      <c r="C241" s="41" t="s">
        <v>60</v>
      </c>
      <c r="D241" s="41" t="s">
        <v>259</v>
      </c>
      <c r="E241" s="110" t="s">
        <v>84</v>
      </c>
      <c r="F241" s="192">
        <f>F242</f>
        <v>600</v>
      </c>
      <c r="G241" s="192">
        <f t="shared" si="164"/>
        <v>0</v>
      </c>
      <c r="H241" s="192">
        <f t="shared" si="164"/>
        <v>0</v>
      </c>
      <c r="I241" s="192">
        <f t="shared" si="164"/>
        <v>0</v>
      </c>
      <c r="J241" s="192">
        <f t="shared" si="164"/>
        <v>0</v>
      </c>
      <c r="K241" s="192">
        <f t="shared" si="164"/>
        <v>250</v>
      </c>
      <c r="L241" s="192">
        <f t="shared" si="164"/>
        <v>450</v>
      </c>
      <c r="M241" s="192">
        <f>M242</f>
        <v>297.1</v>
      </c>
      <c r="N241" s="108">
        <f t="shared" si="73"/>
        <v>118.84000000000002</v>
      </c>
      <c r="O241" s="185">
        <f t="shared" si="107"/>
        <v>66.02222222222223</v>
      </c>
      <c r="P241" s="161">
        <f t="shared" si="99"/>
        <v>49.51666666666667</v>
      </c>
      <c r="Q241" s="82"/>
      <c r="R241" s="82"/>
    </row>
    <row r="242" spans="1:18" ht="44.25" customHeight="1">
      <c r="A242" s="25" t="s">
        <v>87</v>
      </c>
      <c r="B242" s="27" t="s">
        <v>49</v>
      </c>
      <c r="C242" s="27" t="s">
        <v>60</v>
      </c>
      <c r="D242" s="27" t="s">
        <v>259</v>
      </c>
      <c r="E242" s="66" t="s">
        <v>85</v>
      </c>
      <c r="F242" s="87">
        <v>600</v>
      </c>
      <c r="G242" s="87"/>
      <c r="H242" s="87"/>
      <c r="I242" s="87"/>
      <c r="J242" s="87"/>
      <c r="K242" s="86">
        <v>250</v>
      </c>
      <c r="L242" s="86">
        <v>450</v>
      </c>
      <c r="M242" s="86">
        <v>297.1</v>
      </c>
      <c r="N242" s="108">
        <f t="shared" si="73"/>
        <v>118.84000000000002</v>
      </c>
      <c r="O242" s="185">
        <f t="shared" si="107"/>
        <v>66.02222222222223</v>
      </c>
      <c r="P242" s="161">
        <f t="shared" si="99"/>
        <v>49.51666666666667</v>
      </c>
      <c r="Q242" s="82"/>
      <c r="R242" s="82"/>
    </row>
    <row r="243" spans="1:18" ht="26.25" hidden="1">
      <c r="A243" s="30" t="s">
        <v>177</v>
      </c>
      <c r="B243" s="27" t="s">
        <v>49</v>
      </c>
      <c r="C243" s="27" t="s">
        <v>60</v>
      </c>
      <c r="D243" s="27" t="s">
        <v>178</v>
      </c>
      <c r="E243" s="27"/>
      <c r="F243" s="89">
        <f>F244</f>
        <v>0</v>
      </c>
      <c r="G243" s="89">
        <f aca="true" t="shared" si="165" ref="G243:L243">G244</f>
        <v>0</v>
      </c>
      <c r="H243" s="89">
        <f t="shared" si="165"/>
        <v>0</v>
      </c>
      <c r="I243" s="89">
        <f t="shared" si="165"/>
        <v>0</v>
      </c>
      <c r="J243" s="89">
        <f t="shared" si="165"/>
        <v>0</v>
      </c>
      <c r="K243" s="89">
        <f t="shared" si="165"/>
        <v>0</v>
      </c>
      <c r="L243" s="89">
        <f t="shared" si="165"/>
        <v>0</v>
      </c>
      <c r="M243" s="89">
        <f aca="true" t="shared" si="166" ref="G243:M244">M244</f>
        <v>0</v>
      </c>
      <c r="N243" s="91" t="e">
        <f t="shared" si="73"/>
        <v>#DIV/0!</v>
      </c>
      <c r="O243" s="163" t="e">
        <f t="shared" si="107"/>
        <v>#DIV/0!</v>
      </c>
      <c r="P243" s="161" t="e">
        <f t="shared" si="99"/>
        <v>#DIV/0!</v>
      </c>
      <c r="Q243" s="82"/>
      <c r="R243" s="82"/>
    </row>
    <row r="244" spans="1:18" ht="42.75" customHeight="1" hidden="1">
      <c r="A244" s="25" t="s">
        <v>325</v>
      </c>
      <c r="B244" s="27" t="s">
        <v>49</v>
      </c>
      <c r="C244" s="27" t="s">
        <v>60</v>
      </c>
      <c r="D244" s="27" t="s">
        <v>178</v>
      </c>
      <c r="E244" s="27" t="s">
        <v>84</v>
      </c>
      <c r="F244" s="83">
        <f>F245</f>
        <v>0</v>
      </c>
      <c r="G244" s="83">
        <f t="shared" si="166"/>
        <v>0</v>
      </c>
      <c r="H244" s="83">
        <f t="shared" si="166"/>
        <v>0</v>
      </c>
      <c r="I244" s="83">
        <f t="shared" si="166"/>
        <v>0</v>
      </c>
      <c r="J244" s="83">
        <f t="shared" si="166"/>
        <v>0</v>
      </c>
      <c r="K244" s="83">
        <f t="shared" si="166"/>
        <v>0</v>
      </c>
      <c r="L244" s="83">
        <f t="shared" si="166"/>
        <v>0</v>
      </c>
      <c r="M244" s="83">
        <f>M245</f>
        <v>0</v>
      </c>
      <c r="N244" s="84" t="e">
        <f t="shared" si="73"/>
        <v>#DIV/0!</v>
      </c>
      <c r="O244" s="163" t="e">
        <f t="shared" si="107"/>
        <v>#DIV/0!</v>
      </c>
      <c r="P244" s="161" t="e">
        <f t="shared" si="99"/>
        <v>#DIV/0!</v>
      </c>
      <c r="Q244" s="82"/>
      <c r="R244" s="82"/>
    </row>
    <row r="245" spans="1:18" ht="37.5" customHeight="1" hidden="1">
      <c r="A245" s="25" t="s">
        <v>87</v>
      </c>
      <c r="B245" s="27" t="s">
        <v>49</v>
      </c>
      <c r="C245" s="27" t="s">
        <v>60</v>
      </c>
      <c r="D245" s="27" t="s">
        <v>178</v>
      </c>
      <c r="E245" s="27" t="s">
        <v>85</v>
      </c>
      <c r="F245" s="83">
        <v>0</v>
      </c>
      <c r="G245" s="83"/>
      <c r="H245" s="83"/>
      <c r="I245" s="83"/>
      <c r="J245" s="85"/>
      <c r="K245" s="86">
        <v>0</v>
      </c>
      <c r="L245" s="86">
        <v>0</v>
      </c>
      <c r="M245" s="86">
        <v>0</v>
      </c>
      <c r="N245" s="84" t="e">
        <f t="shared" si="73"/>
        <v>#DIV/0!</v>
      </c>
      <c r="O245" s="163" t="e">
        <f t="shared" si="107"/>
        <v>#DIV/0!</v>
      </c>
      <c r="P245" s="161" t="e">
        <f t="shared" si="99"/>
        <v>#DIV/0!</v>
      </c>
      <c r="Q245" s="82"/>
      <c r="R245" s="82"/>
    </row>
    <row r="246" spans="1:18" ht="25.5" customHeight="1">
      <c r="A246" s="30" t="s">
        <v>62</v>
      </c>
      <c r="B246" s="23" t="s">
        <v>49</v>
      </c>
      <c r="C246" s="23" t="s">
        <v>60</v>
      </c>
      <c r="D246" s="146" t="s">
        <v>110</v>
      </c>
      <c r="E246" s="27"/>
      <c r="F246" s="176">
        <f>F247+F251+F249</f>
        <v>1220.4</v>
      </c>
      <c r="G246" s="176">
        <f aca="true" t="shared" si="167" ref="G246:M246">G247+G251+G249</f>
        <v>2050</v>
      </c>
      <c r="H246" s="176">
        <f t="shared" si="167"/>
        <v>2063.4</v>
      </c>
      <c r="I246" s="176">
        <f t="shared" si="167"/>
        <v>2050</v>
      </c>
      <c r="J246" s="176">
        <f t="shared" si="167"/>
        <v>2240</v>
      </c>
      <c r="K246" s="176">
        <f t="shared" si="167"/>
        <v>942.1</v>
      </c>
      <c r="L246" s="176">
        <f t="shared" si="167"/>
        <v>1023.6</v>
      </c>
      <c r="M246" s="176">
        <f t="shared" si="167"/>
        <v>955.4000000000001</v>
      </c>
      <c r="N246" s="109">
        <f t="shared" si="73"/>
        <v>101.41173973038957</v>
      </c>
      <c r="O246" s="163">
        <f t="shared" si="107"/>
        <v>93.33724110980852</v>
      </c>
      <c r="P246" s="166">
        <f t="shared" si="99"/>
        <v>78.28580793182563</v>
      </c>
      <c r="Q246" s="82"/>
      <c r="R246" s="82"/>
    </row>
    <row r="247" spans="1:18" ht="47.25" customHeight="1">
      <c r="A247" s="25" t="s">
        <v>325</v>
      </c>
      <c r="B247" s="27" t="s">
        <v>49</v>
      </c>
      <c r="C247" s="27" t="s">
        <v>60</v>
      </c>
      <c r="D247" s="27" t="s">
        <v>110</v>
      </c>
      <c r="E247" s="27" t="s">
        <v>84</v>
      </c>
      <c r="F247" s="83">
        <f>F248</f>
        <v>1201.7</v>
      </c>
      <c r="G247" s="83">
        <f aca="true" t="shared" si="168" ref="G247:L247">G248</f>
        <v>2050</v>
      </c>
      <c r="H247" s="83">
        <f t="shared" si="168"/>
        <v>2063.4</v>
      </c>
      <c r="I247" s="83">
        <f t="shared" si="168"/>
        <v>2050</v>
      </c>
      <c r="J247" s="83">
        <f t="shared" si="168"/>
        <v>2240</v>
      </c>
      <c r="K247" s="83">
        <f t="shared" si="168"/>
        <v>938.4</v>
      </c>
      <c r="L247" s="83">
        <f t="shared" si="168"/>
        <v>1004.9</v>
      </c>
      <c r="M247" s="83">
        <f>M248</f>
        <v>936.7</v>
      </c>
      <c r="N247" s="84">
        <f t="shared" si="73"/>
        <v>99.81884057971016</v>
      </c>
      <c r="O247" s="185">
        <f t="shared" si="107"/>
        <v>93.21325505025376</v>
      </c>
      <c r="P247" s="161">
        <f t="shared" si="99"/>
        <v>77.94790713156362</v>
      </c>
      <c r="Q247" s="82"/>
      <c r="R247" s="82"/>
    </row>
    <row r="248" spans="1:18" ht="39" customHeight="1">
      <c r="A248" s="53" t="s">
        <v>87</v>
      </c>
      <c r="B248" s="31" t="s">
        <v>49</v>
      </c>
      <c r="C248" s="31" t="s">
        <v>60</v>
      </c>
      <c r="D248" s="31" t="s">
        <v>110</v>
      </c>
      <c r="E248" s="31" t="s">
        <v>85</v>
      </c>
      <c r="F248" s="127">
        <v>1201.7</v>
      </c>
      <c r="G248" s="127">
        <v>2050</v>
      </c>
      <c r="H248" s="127">
        <v>2063.4</v>
      </c>
      <c r="I248" s="127">
        <v>2050</v>
      </c>
      <c r="J248" s="128">
        <v>2240</v>
      </c>
      <c r="K248" s="130">
        <v>938.4</v>
      </c>
      <c r="L248" s="130">
        <v>1004.9</v>
      </c>
      <c r="M248" s="130">
        <v>936.7</v>
      </c>
      <c r="N248" s="108">
        <f t="shared" si="73"/>
        <v>99.81884057971016</v>
      </c>
      <c r="O248" s="191">
        <f t="shared" si="107"/>
        <v>93.21325505025376</v>
      </c>
      <c r="P248" s="164">
        <f t="shared" si="99"/>
        <v>77.94790713156362</v>
      </c>
      <c r="Q248" s="82"/>
      <c r="R248" s="82"/>
    </row>
    <row r="249" spans="1:18" ht="39" customHeight="1">
      <c r="A249" s="154" t="s">
        <v>184</v>
      </c>
      <c r="B249" s="32" t="s">
        <v>49</v>
      </c>
      <c r="C249" s="32" t="s">
        <v>60</v>
      </c>
      <c r="D249" s="32" t="s">
        <v>110</v>
      </c>
      <c r="E249" s="32" t="s">
        <v>188</v>
      </c>
      <c r="F249" s="87">
        <f>F250</f>
        <v>16</v>
      </c>
      <c r="G249" s="87">
        <f aca="true" t="shared" si="169" ref="G249:M249">G250</f>
        <v>0</v>
      </c>
      <c r="H249" s="87">
        <f t="shared" si="169"/>
        <v>0</v>
      </c>
      <c r="I249" s="87">
        <f t="shared" si="169"/>
        <v>0</v>
      </c>
      <c r="J249" s="87">
        <f t="shared" si="169"/>
        <v>0</v>
      </c>
      <c r="K249" s="87">
        <f t="shared" si="169"/>
        <v>0</v>
      </c>
      <c r="L249" s="87">
        <f t="shared" si="169"/>
        <v>16</v>
      </c>
      <c r="M249" s="87">
        <f t="shared" si="169"/>
        <v>16</v>
      </c>
      <c r="N249" s="84"/>
      <c r="O249" s="191">
        <f t="shared" si="107"/>
        <v>100</v>
      </c>
      <c r="P249" s="164">
        <f t="shared" si="99"/>
        <v>100</v>
      </c>
      <c r="Q249" s="82"/>
      <c r="R249" s="82"/>
    </row>
    <row r="250" spans="1:18" ht="18.75" customHeight="1">
      <c r="A250" s="72" t="s">
        <v>321</v>
      </c>
      <c r="B250" s="32" t="s">
        <v>49</v>
      </c>
      <c r="C250" s="32" t="s">
        <v>60</v>
      </c>
      <c r="D250" s="32" t="s">
        <v>110</v>
      </c>
      <c r="E250" s="102" t="s">
        <v>320</v>
      </c>
      <c r="F250" s="87">
        <v>16</v>
      </c>
      <c r="G250" s="87"/>
      <c r="H250" s="87"/>
      <c r="I250" s="87"/>
      <c r="J250" s="87"/>
      <c r="K250" s="86"/>
      <c r="L250" s="86">
        <v>16</v>
      </c>
      <c r="M250" s="86">
        <v>16</v>
      </c>
      <c r="N250" s="84"/>
      <c r="O250" s="185">
        <f t="shared" si="107"/>
        <v>100</v>
      </c>
      <c r="P250" s="161">
        <f t="shared" si="99"/>
        <v>100</v>
      </c>
      <c r="Q250" s="82"/>
      <c r="R250" s="82"/>
    </row>
    <row r="251" spans="1:18" ht="26.25">
      <c r="A251" s="151" t="s">
        <v>93</v>
      </c>
      <c r="B251" s="41" t="s">
        <v>49</v>
      </c>
      <c r="C251" s="41" t="s">
        <v>60</v>
      </c>
      <c r="D251" s="41" t="s">
        <v>110</v>
      </c>
      <c r="E251" s="110" t="s">
        <v>90</v>
      </c>
      <c r="F251" s="87">
        <f>F252</f>
        <v>2.7</v>
      </c>
      <c r="G251" s="87">
        <f aca="true" t="shared" si="170" ref="G251:L251">G252</f>
        <v>0</v>
      </c>
      <c r="H251" s="87">
        <f t="shared" si="170"/>
        <v>0</v>
      </c>
      <c r="I251" s="87">
        <f t="shared" si="170"/>
        <v>0</v>
      </c>
      <c r="J251" s="87">
        <f t="shared" si="170"/>
        <v>0</v>
      </c>
      <c r="K251" s="87">
        <f t="shared" si="170"/>
        <v>3.7</v>
      </c>
      <c r="L251" s="87">
        <f t="shared" si="170"/>
        <v>2.7</v>
      </c>
      <c r="M251" s="87">
        <f>M252</f>
        <v>2.7</v>
      </c>
      <c r="N251" s="84">
        <f t="shared" si="73"/>
        <v>72.97297297297297</v>
      </c>
      <c r="O251" s="185">
        <f t="shared" si="107"/>
        <v>100</v>
      </c>
      <c r="P251" s="161">
        <f t="shared" si="99"/>
        <v>100</v>
      </c>
      <c r="Q251" s="82"/>
      <c r="R251" s="82"/>
    </row>
    <row r="252" spans="1:18" ht="22.5" customHeight="1">
      <c r="A252" s="57" t="s">
        <v>92</v>
      </c>
      <c r="B252" s="27" t="s">
        <v>49</v>
      </c>
      <c r="C252" s="27" t="s">
        <v>60</v>
      </c>
      <c r="D252" s="27" t="s">
        <v>110</v>
      </c>
      <c r="E252" s="27" t="s">
        <v>91</v>
      </c>
      <c r="F252" s="89">
        <v>2.7</v>
      </c>
      <c r="G252" s="89"/>
      <c r="H252" s="89"/>
      <c r="I252" s="89"/>
      <c r="J252" s="201"/>
      <c r="K252" s="202">
        <v>3.7</v>
      </c>
      <c r="L252" s="202">
        <v>2.7</v>
      </c>
      <c r="M252" s="202">
        <v>2.7</v>
      </c>
      <c r="N252" s="91">
        <f t="shared" si="73"/>
        <v>72.97297297297297</v>
      </c>
      <c r="O252" s="193">
        <f t="shared" si="107"/>
        <v>100</v>
      </c>
      <c r="P252" s="165">
        <f t="shared" si="99"/>
        <v>100</v>
      </c>
      <c r="Q252" s="82"/>
      <c r="R252" s="82"/>
    </row>
    <row r="253" spans="1:18" ht="29.25" customHeight="1">
      <c r="A253" s="30" t="s">
        <v>336</v>
      </c>
      <c r="B253" s="23" t="s">
        <v>49</v>
      </c>
      <c r="C253" s="23" t="s">
        <v>60</v>
      </c>
      <c r="D253" s="146" t="s">
        <v>191</v>
      </c>
      <c r="E253" s="27"/>
      <c r="F253" s="178">
        <f>F254</f>
        <v>189</v>
      </c>
      <c r="G253" s="178">
        <f aca="true" t="shared" si="171" ref="G253:M253">G254</f>
        <v>0</v>
      </c>
      <c r="H253" s="178">
        <f t="shared" si="171"/>
        <v>0</v>
      </c>
      <c r="I253" s="178">
        <f t="shared" si="171"/>
        <v>0</v>
      </c>
      <c r="J253" s="178">
        <f t="shared" si="171"/>
        <v>0</v>
      </c>
      <c r="K253" s="178">
        <f t="shared" si="171"/>
        <v>110</v>
      </c>
      <c r="L253" s="178">
        <f t="shared" si="171"/>
        <v>79.9</v>
      </c>
      <c r="M253" s="178">
        <f t="shared" si="171"/>
        <v>72.1</v>
      </c>
      <c r="N253" s="183"/>
      <c r="O253" s="200">
        <f t="shared" si="107"/>
        <v>90.23779724655819</v>
      </c>
      <c r="P253" s="165">
        <f t="shared" si="99"/>
        <v>38.148148148148145</v>
      </c>
      <c r="Q253" s="82"/>
      <c r="R253" s="82"/>
    </row>
    <row r="254" spans="1:18" ht="40.5" customHeight="1">
      <c r="A254" s="53" t="s">
        <v>325</v>
      </c>
      <c r="B254" s="31" t="s">
        <v>49</v>
      </c>
      <c r="C254" s="31" t="s">
        <v>60</v>
      </c>
      <c r="D254" s="31" t="s">
        <v>191</v>
      </c>
      <c r="E254" s="31" t="s">
        <v>84</v>
      </c>
      <c r="F254" s="127">
        <f>F255</f>
        <v>189</v>
      </c>
      <c r="G254" s="127">
        <f aca="true" t="shared" si="172" ref="G254:L254">G255</f>
        <v>0</v>
      </c>
      <c r="H254" s="127">
        <f t="shared" si="172"/>
        <v>0</v>
      </c>
      <c r="I254" s="127">
        <f t="shared" si="172"/>
        <v>0</v>
      </c>
      <c r="J254" s="127">
        <f t="shared" si="172"/>
        <v>0</v>
      </c>
      <c r="K254" s="127">
        <f t="shared" si="172"/>
        <v>110</v>
      </c>
      <c r="L254" s="127">
        <f t="shared" si="172"/>
        <v>79.9</v>
      </c>
      <c r="M254" s="127">
        <f>M255</f>
        <v>72.1</v>
      </c>
      <c r="N254" s="108">
        <f t="shared" si="73"/>
        <v>65.54545454545455</v>
      </c>
      <c r="O254" s="191">
        <f t="shared" si="107"/>
        <v>90.23779724655819</v>
      </c>
      <c r="P254" s="164">
        <f t="shared" si="99"/>
        <v>38.148148148148145</v>
      </c>
      <c r="Q254" s="82"/>
      <c r="R254" s="82"/>
    </row>
    <row r="255" spans="1:18" ht="41.25" customHeight="1">
      <c r="A255" s="72" t="s">
        <v>87</v>
      </c>
      <c r="B255" s="32" t="s">
        <v>49</v>
      </c>
      <c r="C255" s="32" t="s">
        <v>60</v>
      </c>
      <c r="D255" s="32" t="s">
        <v>191</v>
      </c>
      <c r="E255" s="32" t="s">
        <v>85</v>
      </c>
      <c r="F255" s="87">
        <v>189</v>
      </c>
      <c r="G255" s="87"/>
      <c r="H255" s="87"/>
      <c r="I255" s="87"/>
      <c r="J255" s="87"/>
      <c r="K255" s="86">
        <v>110</v>
      </c>
      <c r="L255" s="86">
        <v>79.9</v>
      </c>
      <c r="M255" s="86">
        <v>72.1</v>
      </c>
      <c r="N255" s="84">
        <f t="shared" si="73"/>
        <v>65.54545454545455</v>
      </c>
      <c r="O255" s="185">
        <f aca="true" t="shared" si="173" ref="O255:O334">M255/L255*100</f>
        <v>90.23779724655819</v>
      </c>
      <c r="P255" s="161">
        <f t="shared" si="99"/>
        <v>38.148148148148145</v>
      </c>
      <c r="Q255" s="82"/>
      <c r="R255" s="82"/>
    </row>
    <row r="256" spans="1:18" ht="21" customHeight="1">
      <c r="A256" s="101" t="s">
        <v>337</v>
      </c>
      <c r="B256" s="76" t="s">
        <v>49</v>
      </c>
      <c r="C256" s="76" t="s">
        <v>60</v>
      </c>
      <c r="D256" s="188" t="s">
        <v>257</v>
      </c>
      <c r="E256" s="76"/>
      <c r="F256" s="88">
        <f>F257</f>
        <v>100</v>
      </c>
      <c r="G256" s="88">
        <f aca="true" t="shared" si="174" ref="G256:M256">G257</f>
        <v>0</v>
      </c>
      <c r="H256" s="88">
        <f t="shared" si="174"/>
        <v>0</v>
      </c>
      <c r="I256" s="88">
        <f t="shared" si="174"/>
        <v>0</v>
      </c>
      <c r="J256" s="88">
        <f t="shared" si="174"/>
        <v>0</v>
      </c>
      <c r="K256" s="88">
        <f t="shared" si="174"/>
        <v>50</v>
      </c>
      <c r="L256" s="88">
        <f t="shared" si="174"/>
        <v>100</v>
      </c>
      <c r="M256" s="88">
        <f t="shared" si="174"/>
        <v>100</v>
      </c>
      <c r="N256" s="109"/>
      <c r="O256" s="163">
        <f t="shared" si="173"/>
        <v>100</v>
      </c>
      <c r="P256" s="166">
        <f t="shared" si="99"/>
        <v>100</v>
      </c>
      <c r="Q256" s="82"/>
      <c r="R256" s="82"/>
    </row>
    <row r="257" spans="1:18" ht="41.25" customHeight="1">
      <c r="A257" s="162" t="s">
        <v>325</v>
      </c>
      <c r="B257" s="41" t="s">
        <v>49</v>
      </c>
      <c r="C257" s="41" t="s">
        <v>60</v>
      </c>
      <c r="D257" s="41" t="s">
        <v>257</v>
      </c>
      <c r="E257" s="110" t="s">
        <v>84</v>
      </c>
      <c r="F257" s="192">
        <f>F258</f>
        <v>100</v>
      </c>
      <c r="G257" s="192">
        <f aca="true" t="shared" si="175" ref="G257:L257">G258</f>
        <v>0</v>
      </c>
      <c r="H257" s="192">
        <f t="shared" si="175"/>
        <v>0</v>
      </c>
      <c r="I257" s="192">
        <f t="shared" si="175"/>
        <v>0</v>
      </c>
      <c r="J257" s="192">
        <f t="shared" si="175"/>
        <v>0</v>
      </c>
      <c r="K257" s="192">
        <f t="shared" si="175"/>
        <v>50</v>
      </c>
      <c r="L257" s="192">
        <f t="shared" si="175"/>
        <v>100</v>
      </c>
      <c r="M257" s="192">
        <f>M258</f>
        <v>100</v>
      </c>
      <c r="N257" s="91">
        <f t="shared" si="73"/>
        <v>200</v>
      </c>
      <c r="O257" s="193">
        <f t="shared" si="173"/>
        <v>100</v>
      </c>
      <c r="P257" s="165">
        <f t="shared" si="99"/>
        <v>100</v>
      </c>
      <c r="Q257" s="82"/>
      <c r="R257" s="82"/>
    </row>
    <row r="258" spans="1:18" ht="41.25" customHeight="1">
      <c r="A258" s="53" t="s">
        <v>87</v>
      </c>
      <c r="B258" s="31" t="s">
        <v>49</v>
      </c>
      <c r="C258" s="31" t="s">
        <v>60</v>
      </c>
      <c r="D258" s="31" t="s">
        <v>257</v>
      </c>
      <c r="E258" s="105" t="s">
        <v>85</v>
      </c>
      <c r="F258" s="129">
        <v>100</v>
      </c>
      <c r="G258" s="129"/>
      <c r="H258" s="129"/>
      <c r="I258" s="129"/>
      <c r="J258" s="129"/>
      <c r="K258" s="130">
        <v>50</v>
      </c>
      <c r="L258" s="130">
        <v>100</v>
      </c>
      <c r="M258" s="130">
        <v>100</v>
      </c>
      <c r="N258" s="108">
        <f t="shared" si="73"/>
        <v>200</v>
      </c>
      <c r="O258" s="185">
        <f t="shared" si="173"/>
        <v>100</v>
      </c>
      <c r="P258" s="164">
        <f t="shared" si="99"/>
        <v>100</v>
      </c>
      <c r="Q258" s="82"/>
      <c r="R258" s="82"/>
    </row>
    <row r="259" spans="1:18" ht="51" customHeight="1" hidden="1">
      <c r="A259" s="25" t="s">
        <v>220</v>
      </c>
      <c r="B259" s="31" t="s">
        <v>49</v>
      </c>
      <c r="C259" s="31" t="s">
        <v>60</v>
      </c>
      <c r="D259" s="27" t="s">
        <v>103</v>
      </c>
      <c r="E259" s="32"/>
      <c r="F259" s="87">
        <f>F260</f>
        <v>0</v>
      </c>
      <c r="G259" s="87">
        <f aca="true" t="shared" si="176" ref="G259:M259">G260</f>
        <v>0</v>
      </c>
      <c r="H259" s="87">
        <f t="shared" si="176"/>
        <v>0</v>
      </c>
      <c r="I259" s="87">
        <f t="shared" si="176"/>
        <v>0</v>
      </c>
      <c r="J259" s="87">
        <f t="shared" si="176"/>
        <v>0</v>
      </c>
      <c r="K259" s="87">
        <f t="shared" si="176"/>
        <v>1802</v>
      </c>
      <c r="L259" s="87"/>
      <c r="M259" s="87">
        <f t="shared" si="176"/>
        <v>0</v>
      </c>
      <c r="N259" s="108">
        <f t="shared" si="73"/>
        <v>0</v>
      </c>
      <c r="O259" s="163" t="e">
        <f t="shared" si="173"/>
        <v>#DIV/0!</v>
      </c>
      <c r="P259" s="164" t="e">
        <f t="shared" si="99"/>
        <v>#DIV/0!</v>
      </c>
      <c r="Q259" s="82"/>
      <c r="R259" s="82"/>
    </row>
    <row r="260" spans="1:18" ht="41.25" customHeight="1" hidden="1">
      <c r="A260" s="25" t="s">
        <v>264</v>
      </c>
      <c r="B260" s="31" t="s">
        <v>49</v>
      </c>
      <c r="C260" s="31" t="s">
        <v>60</v>
      </c>
      <c r="D260" s="27" t="s">
        <v>245</v>
      </c>
      <c r="E260" s="32"/>
      <c r="F260" s="87">
        <f>F261</f>
        <v>0</v>
      </c>
      <c r="G260" s="87">
        <f aca="true" t="shared" si="177" ref="G260:M260">G261</f>
        <v>0</v>
      </c>
      <c r="H260" s="87">
        <f t="shared" si="177"/>
        <v>0</v>
      </c>
      <c r="I260" s="87">
        <f t="shared" si="177"/>
        <v>0</v>
      </c>
      <c r="J260" s="87">
        <f t="shared" si="177"/>
        <v>0</v>
      </c>
      <c r="K260" s="87">
        <f t="shared" si="177"/>
        <v>1802</v>
      </c>
      <c r="L260" s="87"/>
      <c r="M260" s="87">
        <f t="shared" si="177"/>
        <v>0</v>
      </c>
      <c r="N260" s="108">
        <f t="shared" si="73"/>
        <v>0</v>
      </c>
      <c r="O260" s="163" t="e">
        <f t="shared" si="173"/>
        <v>#DIV/0!</v>
      </c>
      <c r="P260" s="164" t="e">
        <f t="shared" si="99"/>
        <v>#DIV/0!</v>
      </c>
      <c r="Q260" s="82"/>
      <c r="R260" s="82"/>
    </row>
    <row r="261" spans="1:18" ht="41.25" customHeight="1" hidden="1">
      <c r="A261" s="25" t="s">
        <v>265</v>
      </c>
      <c r="B261" s="31" t="s">
        <v>49</v>
      </c>
      <c r="C261" s="31" t="s">
        <v>60</v>
      </c>
      <c r="D261" s="27" t="s">
        <v>267</v>
      </c>
      <c r="E261" s="32"/>
      <c r="F261" s="87">
        <f>F262</f>
        <v>0</v>
      </c>
      <c r="G261" s="87">
        <f aca="true" t="shared" si="178" ref="G261:M261">G262</f>
        <v>0</v>
      </c>
      <c r="H261" s="87">
        <f t="shared" si="178"/>
        <v>0</v>
      </c>
      <c r="I261" s="87">
        <f t="shared" si="178"/>
        <v>0</v>
      </c>
      <c r="J261" s="87">
        <f t="shared" si="178"/>
        <v>0</v>
      </c>
      <c r="K261" s="87">
        <f t="shared" si="178"/>
        <v>1802</v>
      </c>
      <c r="L261" s="87"/>
      <c r="M261" s="87">
        <f t="shared" si="178"/>
        <v>0</v>
      </c>
      <c r="N261" s="108">
        <f t="shared" si="73"/>
        <v>0</v>
      </c>
      <c r="O261" s="163" t="e">
        <f t="shared" si="173"/>
        <v>#DIV/0!</v>
      </c>
      <c r="P261" s="164" t="e">
        <f t="shared" si="99"/>
        <v>#DIV/0!</v>
      </c>
      <c r="Q261" s="82"/>
      <c r="R261" s="82"/>
    </row>
    <row r="262" spans="1:18" ht="41.25" customHeight="1" hidden="1">
      <c r="A262" s="25" t="s">
        <v>266</v>
      </c>
      <c r="B262" s="31" t="s">
        <v>49</v>
      </c>
      <c r="C262" s="31" t="s">
        <v>60</v>
      </c>
      <c r="D262" s="27" t="s">
        <v>268</v>
      </c>
      <c r="E262" s="32"/>
      <c r="F262" s="87">
        <f>F263</f>
        <v>0</v>
      </c>
      <c r="G262" s="87">
        <f aca="true" t="shared" si="179" ref="G262:M262">G263</f>
        <v>0</v>
      </c>
      <c r="H262" s="87">
        <f t="shared" si="179"/>
        <v>0</v>
      </c>
      <c r="I262" s="87">
        <f t="shared" si="179"/>
        <v>0</v>
      </c>
      <c r="J262" s="87">
        <f t="shared" si="179"/>
        <v>0</v>
      </c>
      <c r="K262" s="87">
        <f t="shared" si="179"/>
        <v>1802</v>
      </c>
      <c r="L262" s="87"/>
      <c r="M262" s="87">
        <f t="shared" si="179"/>
        <v>0</v>
      </c>
      <c r="N262" s="108">
        <f t="shared" si="73"/>
        <v>0</v>
      </c>
      <c r="O262" s="163" t="e">
        <f t="shared" si="173"/>
        <v>#DIV/0!</v>
      </c>
      <c r="P262" s="164" t="e">
        <f t="shared" si="99"/>
        <v>#DIV/0!</v>
      </c>
      <c r="Q262" s="82"/>
      <c r="R262" s="82"/>
    </row>
    <row r="263" spans="1:18" ht="41.25" customHeight="1" hidden="1">
      <c r="A263" s="53" t="s">
        <v>86</v>
      </c>
      <c r="B263" s="31" t="s">
        <v>49</v>
      </c>
      <c r="C263" s="31" t="s">
        <v>60</v>
      </c>
      <c r="D263" s="31" t="s">
        <v>268</v>
      </c>
      <c r="E263" s="43" t="s">
        <v>84</v>
      </c>
      <c r="F263" s="129">
        <f>F264</f>
        <v>0</v>
      </c>
      <c r="G263" s="129">
        <f aca="true" t="shared" si="180" ref="G263:M263">G264</f>
        <v>0</v>
      </c>
      <c r="H263" s="129">
        <f t="shared" si="180"/>
        <v>0</v>
      </c>
      <c r="I263" s="129">
        <f t="shared" si="180"/>
        <v>0</v>
      </c>
      <c r="J263" s="129">
        <f t="shared" si="180"/>
        <v>0</v>
      </c>
      <c r="K263" s="129">
        <f t="shared" si="180"/>
        <v>1802</v>
      </c>
      <c r="L263" s="129"/>
      <c r="M263" s="129">
        <f t="shared" si="180"/>
        <v>0</v>
      </c>
      <c r="N263" s="108">
        <f t="shared" si="73"/>
        <v>0</v>
      </c>
      <c r="O263" s="163" t="e">
        <f t="shared" si="173"/>
        <v>#DIV/0!</v>
      </c>
      <c r="P263" s="164" t="e">
        <f t="shared" si="99"/>
        <v>#DIV/0!</v>
      </c>
      <c r="Q263" s="82"/>
      <c r="R263" s="82"/>
    </row>
    <row r="264" spans="1:18" ht="41.25" customHeight="1" hidden="1">
      <c r="A264" s="72" t="s">
        <v>87</v>
      </c>
      <c r="B264" s="32" t="s">
        <v>49</v>
      </c>
      <c r="C264" s="32" t="s">
        <v>60</v>
      </c>
      <c r="D264" s="32" t="s">
        <v>268</v>
      </c>
      <c r="E264" s="32" t="s">
        <v>85</v>
      </c>
      <c r="F264" s="87"/>
      <c r="G264" s="87"/>
      <c r="H264" s="87"/>
      <c r="I264" s="87"/>
      <c r="J264" s="87"/>
      <c r="K264" s="86">
        <v>1802</v>
      </c>
      <c r="L264" s="86"/>
      <c r="M264" s="86"/>
      <c r="N264" s="84">
        <f t="shared" si="73"/>
        <v>0</v>
      </c>
      <c r="O264" s="163" t="e">
        <f t="shared" si="173"/>
        <v>#DIV/0!</v>
      </c>
      <c r="P264" s="164" t="e">
        <f t="shared" si="99"/>
        <v>#DIV/0!</v>
      </c>
      <c r="Q264" s="82"/>
      <c r="R264" s="82"/>
    </row>
    <row r="265" spans="1:18" ht="80.25" customHeight="1">
      <c r="A265" s="101" t="s">
        <v>338</v>
      </c>
      <c r="B265" s="76" t="s">
        <v>49</v>
      </c>
      <c r="C265" s="76" t="s">
        <v>60</v>
      </c>
      <c r="D265" s="190" t="s">
        <v>339</v>
      </c>
      <c r="E265" s="76"/>
      <c r="F265" s="88">
        <f>F266</f>
        <v>100.9</v>
      </c>
      <c r="G265" s="88">
        <f aca="true" t="shared" si="181" ref="G265:M265">G266</f>
        <v>0</v>
      </c>
      <c r="H265" s="88">
        <f t="shared" si="181"/>
        <v>0</v>
      </c>
      <c r="I265" s="88">
        <f t="shared" si="181"/>
        <v>0</v>
      </c>
      <c r="J265" s="88">
        <f t="shared" si="181"/>
        <v>0</v>
      </c>
      <c r="K265" s="88">
        <f t="shared" si="181"/>
        <v>0</v>
      </c>
      <c r="L265" s="88">
        <f t="shared" si="181"/>
        <v>100.9</v>
      </c>
      <c r="M265" s="88">
        <f t="shared" si="181"/>
        <v>0</v>
      </c>
      <c r="N265" s="109"/>
      <c r="O265" s="163">
        <f t="shared" si="173"/>
        <v>0</v>
      </c>
      <c r="P265" s="203">
        <f t="shared" si="99"/>
        <v>0</v>
      </c>
      <c r="Q265" s="82"/>
      <c r="R265" s="82"/>
    </row>
    <row r="266" spans="1:18" ht="41.25" customHeight="1">
      <c r="A266" s="162" t="s">
        <v>325</v>
      </c>
      <c r="B266" s="31" t="s">
        <v>49</v>
      </c>
      <c r="C266" s="32" t="s">
        <v>60</v>
      </c>
      <c r="D266" s="31" t="s">
        <v>339</v>
      </c>
      <c r="E266" s="32" t="s">
        <v>84</v>
      </c>
      <c r="F266" s="87">
        <f>F267</f>
        <v>100.9</v>
      </c>
      <c r="G266" s="87">
        <f aca="true" t="shared" si="182" ref="G266:M266">G267</f>
        <v>0</v>
      </c>
      <c r="H266" s="87">
        <f t="shared" si="182"/>
        <v>0</v>
      </c>
      <c r="I266" s="87">
        <f t="shared" si="182"/>
        <v>0</v>
      </c>
      <c r="J266" s="87">
        <f t="shared" si="182"/>
        <v>0</v>
      </c>
      <c r="K266" s="87">
        <f t="shared" si="182"/>
        <v>0</v>
      </c>
      <c r="L266" s="87">
        <f t="shared" si="182"/>
        <v>100.9</v>
      </c>
      <c r="M266" s="87">
        <f t="shared" si="182"/>
        <v>0</v>
      </c>
      <c r="N266" s="84"/>
      <c r="O266" s="185">
        <f t="shared" si="173"/>
        <v>0</v>
      </c>
      <c r="P266" s="164">
        <f t="shared" si="99"/>
        <v>0</v>
      </c>
      <c r="Q266" s="82"/>
      <c r="R266" s="82"/>
    </row>
    <row r="267" spans="1:18" ht="41.25" customHeight="1">
      <c r="A267" s="53" t="s">
        <v>87</v>
      </c>
      <c r="B267" s="31" t="s">
        <v>49</v>
      </c>
      <c r="C267" s="32" t="s">
        <v>60</v>
      </c>
      <c r="D267" s="31" t="s">
        <v>339</v>
      </c>
      <c r="E267" s="32" t="s">
        <v>85</v>
      </c>
      <c r="F267" s="87">
        <v>100.9</v>
      </c>
      <c r="G267" s="87"/>
      <c r="H267" s="87"/>
      <c r="I267" s="87"/>
      <c r="J267" s="87"/>
      <c r="K267" s="86"/>
      <c r="L267" s="86">
        <v>100.9</v>
      </c>
      <c r="M267" s="86">
        <v>0</v>
      </c>
      <c r="N267" s="84"/>
      <c r="O267" s="185">
        <f t="shared" si="173"/>
        <v>0</v>
      </c>
      <c r="P267" s="164">
        <f t="shared" si="99"/>
        <v>0</v>
      </c>
      <c r="Q267" s="82"/>
      <c r="R267" s="82"/>
    </row>
    <row r="268" spans="1:18" ht="70.5" customHeight="1">
      <c r="A268" s="101" t="s">
        <v>340</v>
      </c>
      <c r="B268" s="189" t="s">
        <v>49</v>
      </c>
      <c r="C268" s="76" t="s">
        <v>60</v>
      </c>
      <c r="D268" s="190" t="s">
        <v>341</v>
      </c>
      <c r="E268" s="76"/>
      <c r="F268" s="88">
        <f>F269</f>
        <v>74.9</v>
      </c>
      <c r="G268" s="88">
        <f aca="true" t="shared" si="183" ref="G268:M268">G269</f>
        <v>0</v>
      </c>
      <c r="H268" s="88">
        <f t="shared" si="183"/>
        <v>0</v>
      </c>
      <c r="I268" s="88">
        <f t="shared" si="183"/>
        <v>0</v>
      </c>
      <c r="J268" s="88">
        <f t="shared" si="183"/>
        <v>0</v>
      </c>
      <c r="K268" s="88">
        <f t="shared" si="183"/>
        <v>0</v>
      </c>
      <c r="L268" s="88">
        <f t="shared" si="183"/>
        <v>0</v>
      </c>
      <c r="M268" s="88">
        <f t="shared" si="183"/>
        <v>0</v>
      </c>
      <c r="N268" s="109"/>
      <c r="O268" s="163" t="e">
        <f t="shared" si="173"/>
        <v>#DIV/0!</v>
      </c>
      <c r="P268" s="203">
        <f t="shared" si="99"/>
        <v>0</v>
      </c>
      <c r="Q268" s="82"/>
      <c r="R268" s="82"/>
    </row>
    <row r="269" spans="1:18" ht="41.25" customHeight="1">
      <c r="A269" s="73" t="s">
        <v>325</v>
      </c>
      <c r="B269" s="31" t="s">
        <v>49</v>
      </c>
      <c r="C269" s="43" t="s">
        <v>60</v>
      </c>
      <c r="D269" s="31" t="s">
        <v>341</v>
      </c>
      <c r="E269" s="43" t="s">
        <v>84</v>
      </c>
      <c r="F269" s="129">
        <f>F270</f>
        <v>74.9</v>
      </c>
      <c r="G269" s="87">
        <f aca="true" t="shared" si="184" ref="G269:M269">G270</f>
        <v>0</v>
      </c>
      <c r="H269" s="87">
        <f t="shared" si="184"/>
        <v>0</v>
      </c>
      <c r="I269" s="87">
        <f t="shared" si="184"/>
        <v>0</v>
      </c>
      <c r="J269" s="87">
        <f t="shared" si="184"/>
        <v>0</v>
      </c>
      <c r="K269" s="87">
        <f t="shared" si="184"/>
        <v>0</v>
      </c>
      <c r="L269" s="87">
        <f t="shared" si="184"/>
        <v>0</v>
      </c>
      <c r="M269" s="87">
        <f t="shared" si="184"/>
        <v>0</v>
      </c>
      <c r="N269" s="84"/>
      <c r="O269" s="185" t="e">
        <f t="shared" si="173"/>
        <v>#DIV/0!</v>
      </c>
      <c r="P269" s="164">
        <f t="shared" si="99"/>
        <v>0</v>
      </c>
      <c r="Q269" s="82"/>
      <c r="R269" s="82"/>
    </row>
    <row r="270" spans="1:18" ht="41.25" customHeight="1">
      <c r="A270" s="72" t="s">
        <v>87</v>
      </c>
      <c r="B270" s="32" t="s">
        <v>49</v>
      </c>
      <c r="C270" s="32" t="s">
        <v>60</v>
      </c>
      <c r="D270" s="32" t="s">
        <v>341</v>
      </c>
      <c r="E270" s="32" t="s">
        <v>85</v>
      </c>
      <c r="F270" s="87">
        <v>74.9</v>
      </c>
      <c r="G270" s="87"/>
      <c r="H270" s="87"/>
      <c r="I270" s="87"/>
      <c r="J270" s="87"/>
      <c r="K270" s="86"/>
      <c r="L270" s="86">
        <v>0</v>
      </c>
      <c r="M270" s="86">
        <v>0</v>
      </c>
      <c r="N270" s="84"/>
      <c r="O270" s="185" t="e">
        <f t="shared" si="173"/>
        <v>#DIV/0!</v>
      </c>
      <c r="P270" s="164">
        <f t="shared" si="99"/>
        <v>0</v>
      </c>
      <c r="Q270" s="82"/>
      <c r="R270" s="82"/>
    </row>
    <row r="271" spans="1:18" ht="19.5" customHeight="1">
      <c r="A271" s="72" t="s">
        <v>1</v>
      </c>
      <c r="B271" s="32" t="s">
        <v>49</v>
      </c>
      <c r="C271" s="32" t="s">
        <v>60</v>
      </c>
      <c r="D271" s="32" t="s">
        <v>105</v>
      </c>
      <c r="E271" s="32"/>
      <c r="F271" s="87">
        <f>F272+F276+F280</f>
        <v>514.1</v>
      </c>
      <c r="G271" s="87">
        <f aca="true" t="shared" si="185" ref="G271:M271">G272+G276+G280</f>
        <v>0</v>
      </c>
      <c r="H271" s="87">
        <f t="shared" si="185"/>
        <v>0</v>
      </c>
      <c r="I271" s="87">
        <f t="shared" si="185"/>
        <v>0</v>
      </c>
      <c r="J271" s="87">
        <f t="shared" si="185"/>
        <v>0</v>
      </c>
      <c r="K271" s="87">
        <f t="shared" si="185"/>
        <v>9</v>
      </c>
      <c r="L271" s="87">
        <f t="shared" si="185"/>
        <v>439.1</v>
      </c>
      <c r="M271" s="87">
        <f t="shared" si="185"/>
        <v>439.1</v>
      </c>
      <c r="N271" s="91">
        <f t="shared" si="73"/>
        <v>4878.888888888889</v>
      </c>
      <c r="O271" s="185">
        <f t="shared" si="173"/>
        <v>100</v>
      </c>
      <c r="P271" s="165">
        <f t="shared" si="99"/>
        <v>85.41139856059132</v>
      </c>
      <c r="Q271" s="82"/>
      <c r="R271" s="82"/>
    </row>
    <row r="272" spans="1:18" ht="64.5" customHeight="1" hidden="1">
      <c r="A272" s="162" t="s">
        <v>301</v>
      </c>
      <c r="B272" s="40" t="s">
        <v>49</v>
      </c>
      <c r="C272" s="40" t="s">
        <v>60</v>
      </c>
      <c r="D272" s="41" t="s">
        <v>300</v>
      </c>
      <c r="E272" s="114"/>
      <c r="F272" s="204">
        <f>F273</f>
        <v>0</v>
      </c>
      <c r="G272" s="129">
        <f aca="true" t="shared" si="186" ref="G272:M272">G273</f>
        <v>0</v>
      </c>
      <c r="H272" s="129">
        <f t="shared" si="186"/>
        <v>0</v>
      </c>
      <c r="I272" s="129">
        <f t="shared" si="186"/>
        <v>0</v>
      </c>
      <c r="J272" s="129">
        <f t="shared" si="186"/>
        <v>0</v>
      </c>
      <c r="K272" s="129">
        <f t="shared" si="186"/>
        <v>9</v>
      </c>
      <c r="L272" s="129"/>
      <c r="M272" s="129">
        <f t="shared" si="186"/>
        <v>0</v>
      </c>
      <c r="N272" s="84">
        <f t="shared" si="73"/>
        <v>0</v>
      </c>
      <c r="O272" s="185" t="e">
        <f t="shared" si="173"/>
        <v>#DIV/0!</v>
      </c>
      <c r="P272" s="161" t="e">
        <f t="shared" si="99"/>
        <v>#DIV/0!</v>
      </c>
      <c r="Q272" s="82"/>
      <c r="R272" s="82"/>
    </row>
    <row r="273" spans="1:18" ht="57.75" customHeight="1" hidden="1">
      <c r="A273" s="72" t="s">
        <v>269</v>
      </c>
      <c r="B273" s="32" t="s">
        <v>49</v>
      </c>
      <c r="C273" s="32" t="s">
        <v>60</v>
      </c>
      <c r="D273" s="27" t="s">
        <v>299</v>
      </c>
      <c r="E273" s="32"/>
      <c r="F273" s="87">
        <f>F274</f>
        <v>0</v>
      </c>
      <c r="G273" s="87">
        <f aca="true" t="shared" si="187" ref="G273:M273">G274</f>
        <v>0</v>
      </c>
      <c r="H273" s="87">
        <f t="shared" si="187"/>
        <v>0</v>
      </c>
      <c r="I273" s="87">
        <f t="shared" si="187"/>
        <v>0</v>
      </c>
      <c r="J273" s="87">
        <f t="shared" si="187"/>
        <v>0</v>
      </c>
      <c r="K273" s="87">
        <f t="shared" si="187"/>
        <v>9</v>
      </c>
      <c r="L273" s="87"/>
      <c r="M273" s="87">
        <f t="shared" si="187"/>
        <v>0</v>
      </c>
      <c r="N273" s="84">
        <f t="shared" si="73"/>
        <v>0</v>
      </c>
      <c r="O273" s="185" t="e">
        <f t="shared" si="173"/>
        <v>#DIV/0!</v>
      </c>
      <c r="P273" s="161" t="e">
        <f t="shared" si="99"/>
        <v>#DIV/0!</v>
      </c>
      <c r="Q273" s="82"/>
      <c r="R273" s="82"/>
    </row>
    <row r="274" spans="1:18" ht="45" customHeight="1" hidden="1">
      <c r="A274" s="53" t="s">
        <v>86</v>
      </c>
      <c r="B274" s="32" t="s">
        <v>49</v>
      </c>
      <c r="C274" s="32" t="s">
        <v>60</v>
      </c>
      <c r="D274" s="27" t="s">
        <v>299</v>
      </c>
      <c r="E274" s="32" t="s">
        <v>84</v>
      </c>
      <c r="F274" s="87">
        <f>F275</f>
        <v>0</v>
      </c>
      <c r="G274" s="87">
        <f aca="true" t="shared" si="188" ref="G274:M274">G275</f>
        <v>0</v>
      </c>
      <c r="H274" s="87">
        <f t="shared" si="188"/>
        <v>0</v>
      </c>
      <c r="I274" s="87">
        <f t="shared" si="188"/>
        <v>0</v>
      </c>
      <c r="J274" s="87">
        <f t="shared" si="188"/>
        <v>0</v>
      </c>
      <c r="K274" s="87">
        <f t="shared" si="188"/>
        <v>9</v>
      </c>
      <c r="L274" s="87"/>
      <c r="M274" s="87">
        <f t="shared" si="188"/>
        <v>0</v>
      </c>
      <c r="N274" s="84">
        <f t="shared" si="73"/>
        <v>0</v>
      </c>
      <c r="O274" s="185" t="e">
        <f t="shared" si="173"/>
        <v>#DIV/0!</v>
      </c>
      <c r="P274" s="161" t="e">
        <f t="shared" si="99"/>
        <v>#DIV/0!</v>
      </c>
      <c r="Q274" s="82"/>
      <c r="R274" s="82"/>
    </row>
    <row r="275" spans="1:18" ht="44.25" customHeight="1" hidden="1">
      <c r="A275" s="123" t="s">
        <v>87</v>
      </c>
      <c r="B275" s="43" t="s">
        <v>49</v>
      </c>
      <c r="C275" s="43" t="s">
        <v>60</v>
      </c>
      <c r="D275" s="31" t="s">
        <v>299</v>
      </c>
      <c r="E275" s="43" t="s">
        <v>85</v>
      </c>
      <c r="F275" s="129"/>
      <c r="G275" s="129"/>
      <c r="H275" s="129"/>
      <c r="I275" s="129"/>
      <c r="J275" s="129"/>
      <c r="K275" s="130">
        <v>9</v>
      </c>
      <c r="L275" s="130"/>
      <c r="M275" s="86"/>
      <c r="N275" s="84">
        <f t="shared" si="73"/>
        <v>0</v>
      </c>
      <c r="O275" s="185" t="e">
        <f t="shared" si="173"/>
        <v>#DIV/0!</v>
      </c>
      <c r="P275" s="161" t="e">
        <f t="shared" si="99"/>
        <v>#DIV/0!</v>
      </c>
      <c r="Q275" s="82"/>
      <c r="R275" s="82"/>
    </row>
    <row r="276" spans="1:18" ht="59.25" customHeight="1">
      <c r="A276" s="25" t="s">
        <v>223</v>
      </c>
      <c r="B276" s="43" t="s">
        <v>49</v>
      </c>
      <c r="C276" s="43" t="s">
        <v>60</v>
      </c>
      <c r="D276" s="27" t="s">
        <v>226</v>
      </c>
      <c r="E276" s="32"/>
      <c r="F276" s="87">
        <f>F277</f>
        <v>439.1</v>
      </c>
      <c r="G276" s="87">
        <f aca="true" t="shared" si="189" ref="G276:L276">G277</f>
        <v>0</v>
      </c>
      <c r="H276" s="87">
        <f t="shared" si="189"/>
        <v>0</v>
      </c>
      <c r="I276" s="87">
        <f t="shared" si="189"/>
        <v>0</v>
      </c>
      <c r="J276" s="87">
        <f t="shared" si="189"/>
        <v>0</v>
      </c>
      <c r="K276" s="87">
        <f t="shared" si="189"/>
        <v>0</v>
      </c>
      <c r="L276" s="87">
        <f t="shared" si="189"/>
        <v>439.1</v>
      </c>
      <c r="M276" s="87">
        <f aca="true" t="shared" si="190" ref="G276:M277">M277</f>
        <v>439.1</v>
      </c>
      <c r="N276" s="84" t="e">
        <f t="shared" si="73"/>
        <v>#DIV/0!</v>
      </c>
      <c r="O276" s="185">
        <f t="shared" si="173"/>
        <v>100</v>
      </c>
      <c r="P276" s="161">
        <f t="shared" si="99"/>
        <v>100</v>
      </c>
      <c r="Q276" s="82"/>
      <c r="R276" s="82"/>
    </row>
    <row r="277" spans="1:18" ht="63" customHeight="1">
      <c r="A277" s="25" t="s">
        <v>302</v>
      </c>
      <c r="B277" s="43" t="s">
        <v>49</v>
      </c>
      <c r="C277" s="43" t="s">
        <v>60</v>
      </c>
      <c r="D277" s="27" t="s">
        <v>303</v>
      </c>
      <c r="E277" s="32"/>
      <c r="F277" s="87">
        <f>F278</f>
        <v>439.1</v>
      </c>
      <c r="G277" s="87">
        <f t="shared" si="190"/>
        <v>0</v>
      </c>
      <c r="H277" s="87">
        <f t="shared" si="190"/>
        <v>0</v>
      </c>
      <c r="I277" s="87">
        <f t="shared" si="190"/>
        <v>0</v>
      </c>
      <c r="J277" s="87">
        <f t="shared" si="190"/>
        <v>0</v>
      </c>
      <c r="K277" s="87">
        <f t="shared" si="190"/>
        <v>0</v>
      </c>
      <c r="L277" s="87">
        <f t="shared" si="190"/>
        <v>439.1</v>
      </c>
      <c r="M277" s="87">
        <f aca="true" t="shared" si="191" ref="G277:M278">M278</f>
        <v>439.1</v>
      </c>
      <c r="N277" s="84" t="e">
        <f t="shared" si="73"/>
        <v>#DIV/0!</v>
      </c>
      <c r="O277" s="185">
        <f t="shared" si="173"/>
        <v>100</v>
      </c>
      <c r="P277" s="161">
        <f t="shared" si="99"/>
        <v>100</v>
      </c>
      <c r="Q277" s="82"/>
      <c r="R277" s="82"/>
    </row>
    <row r="278" spans="1:18" ht="44.25" customHeight="1">
      <c r="A278" s="53" t="s">
        <v>325</v>
      </c>
      <c r="B278" s="43" t="s">
        <v>49</v>
      </c>
      <c r="C278" s="43" t="s">
        <v>60</v>
      </c>
      <c r="D278" s="27" t="s">
        <v>303</v>
      </c>
      <c r="E278" s="32" t="s">
        <v>84</v>
      </c>
      <c r="F278" s="87">
        <f>F279</f>
        <v>439.1</v>
      </c>
      <c r="G278" s="87">
        <f t="shared" si="191"/>
        <v>0</v>
      </c>
      <c r="H278" s="87">
        <f t="shared" si="191"/>
        <v>0</v>
      </c>
      <c r="I278" s="87">
        <f t="shared" si="191"/>
        <v>0</v>
      </c>
      <c r="J278" s="87">
        <f t="shared" si="191"/>
        <v>0</v>
      </c>
      <c r="K278" s="87">
        <f t="shared" si="191"/>
        <v>0</v>
      </c>
      <c r="L278" s="87">
        <f t="shared" si="191"/>
        <v>439.1</v>
      </c>
      <c r="M278" s="86">
        <f>M279</f>
        <v>439.1</v>
      </c>
      <c r="N278" s="84" t="e">
        <f t="shared" si="73"/>
        <v>#DIV/0!</v>
      </c>
      <c r="O278" s="185">
        <f t="shared" si="173"/>
        <v>100</v>
      </c>
      <c r="P278" s="161">
        <f t="shared" si="99"/>
        <v>100</v>
      </c>
      <c r="Q278" s="82"/>
      <c r="R278" s="82"/>
    </row>
    <row r="279" spans="1:18" ht="44.25" customHeight="1">
      <c r="A279" s="123" t="s">
        <v>87</v>
      </c>
      <c r="B279" s="43" t="s">
        <v>49</v>
      </c>
      <c r="C279" s="43" t="s">
        <v>60</v>
      </c>
      <c r="D279" s="31" t="s">
        <v>303</v>
      </c>
      <c r="E279" s="43" t="s">
        <v>85</v>
      </c>
      <c r="F279" s="129">
        <v>439.1</v>
      </c>
      <c r="G279" s="129"/>
      <c r="H279" s="129"/>
      <c r="I279" s="129"/>
      <c r="J279" s="129"/>
      <c r="K279" s="130">
        <v>0</v>
      </c>
      <c r="L279" s="130">
        <v>439.1</v>
      </c>
      <c r="M279" s="86">
        <v>439.1</v>
      </c>
      <c r="N279" s="84" t="e">
        <f t="shared" si="73"/>
        <v>#DIV/0!</v>
      </c>
      <c r="O279" s="185">
        <f t="shared" si="173"/>
        <v>100</v>
      </c>
      <c r="P279" s="161">
        <f t="shared" si="99"/>
        <v>100</v>
      </c>
      <c r="Q279" s="82"/>
      <c r="R279" s="82"/>
    </row>
    <row r="280" spans="1:18" ht="53.25" customHeight="1">
      <c r="A280" s="72" t="s">
        <v>342</v>
      </c>
      <c r="B280" s="43" t="s">
        <v>49</v>
      </c>
      <c r="C280" s="43" t="s">
        <v>60</v>
      </c>
      <c r="D280" s="175" t="s">
        <v>343</v>
      </c>
      <c r="E280" s="32"/>
      <c r="F280" s="87">
        <f>F281</f>
        <v>75</v>
      </c>
      <c r="G280" s="87">
        <f aca="true" t="shared" si="192" ref="G280:M280">G281</f>
        <v>0</v>
      </c>
      <c r="H280" s="87">
        <f t="shared" si="192"/>
        <v>0</v>
      </c>
      <c r="I280" s="87">
        <f t="shared" si="192"/>
        <v>0</v>
      </c>
      <c r="J280" s="87">
        <f t="shared" si="192"/>
        <v>0</v>
      </c>
      <c r="K280" s="87">
        <f t="shared" si="192"/>
        <v>0</v>
      </c>
      <c r="L280" s="87">
        <f t="shared" si="192"/>
        <v>0</v>
      </c>
      <c r="M280" s="87">
        <f t="shared" si="192"/>
        <v>0</v>
      </c>
      <c r="N280" s="84"/>
      <c r="O280" s="185" t="e">
        <f t="shared" si="173"/>
        <v>#DIV/0!</v>
      </c>
      <c r="P280" s="161">
        <f t="shared" si="99"/>
        <v>0</v>
      </c>
      <c r="Q280" s="82"/>
      <c r="R280" s="82"/>
    </row>
    <row r="281" spans="1:18" ht="44.25" customHeight="1">
      <c r="A281" s="53" t="s">
        <v>325</v>
      </c>
      <c r="B281" s="43" t="s">
        <v>49</v>
      </c>
      <c r="C281" s="43" t="s">
        <v>60</v>
      </c>
      <c r="D281" s="175" t="s">
        <v>343</v>
      </c>
      <c r="E281" s="32" t="s">
        <v>84</v>
      </c>
      <c r="F281" s="87">
        <f>F282</f>
        <v>75</v>
      </c>
      <c r="G281" s="87">
        <f aca="true" t="shared" si="193" ref="G281:M281">G282</f>
        <v>0</v>
      </c>
      <c r="H281" s="87">
        <f t="shared" si="193"/>
        <v>0</v>
      </c>
      <c r="I281" s="87">
        <f t="shared" si="193"/>
        <v>0</v>
      </c>
      <c r="J281" s="87">
        <f t="shared" si="193"/>
        <v>0</v>
      </c>
      <c r="K281" s="87">
        <f t="shared" si="193"/>
        <v>0</v>
      </c>
      <c r="L281" s="87">
        <f t="shared" si="193"/>
        <v>0</v>
      </c>
      <c r="M281" s="87">
        <f t="shared" si="193"/>
        <v>0</v>
      </c>
      <c r="N281" s="84"/>
      <c r="O281" s="185" t="e">
        <f t="shared" si="173"/>
        <v>#DIV/0!</v>
      </c>
      <c r="P281" s="161">
        <f t="shared" si="99"/>
        <v>0</v>
      </c>
      <c r="Q281" s="82"/>
      <c r="R281" s="82"/>
    </row>
    <row r="282" spans="1:18" ht="44.25" customHeight="1">
      <c r="A282" s="123" t="s">
        <v>87</v>
      </c>
      <c r="B282" s="43" t="s">
        <v>49</v>
      </c>
      <c r="C282" s="43" t="s">
        <v>60</v>
      </c>
      <c r="D282" s="175" t="s">
        <v>343</v>
      </c>
      <c r="E282" s="32" t="s">
        <v>85</v>
      </c>
      <c r="F282" s="87">
        <v>75</v>
      </c>
      <c r="G282" s="87"/>
      <c r="H282" s="87"/>
      <c r="I282" s="87"/>
      <c r="J282" s="87"/>
      <c r="K282" s="86"/>
      <c r="L282" s="86">
        <v>0</v>
      </c>
      <c r="M282" s="86">
        <v>0</v>
      </c>
      <c r="N282" s="84"/>
      <c r="O282" s="185" t="e">
        <f t="shared" si="173"/>
        <v>#DIV/0!</v>
      </c>
      <c r="P282" s="161">
        <f t="shared" si="99"/>
        <v>0</v>
      </c>
      <c r="Q282" s="82"/>
      <c r="R282" s="82"/>
    </row>
    <row r="283" spans="1:18" ht="30" customHeight="1">
      <c r="A283" s="72" t="s">
        <v>270</v>
      </c>
      <c r="B283" s="32" t="s">
        <v>49</v>
      </c>
      <c r="C283" s="32" t="s">
        <v>60</v>
      </c>
      <c r="D283" s="32" t="s">
        <v>271</v>
      </c>
      <c r="E283" s="32"/>
      <c r="F283" s="87">
        <f>F284</f>
        <v>19.1</v>
      </c>
      <c r="G283" s="87">
        <f aca="true" t="shared" si="194" ref="G283:L283">G284</f>
        <v>0</v>
      </c>
      <c r="H283" s="87">
        <f t="shared" si="194"/>
        <v>0</v>
      </c>
      <c r="I283" s="87">
        <f t="shared" si="194"/>
        <v>0</v>
      </c>
      <c r="J283" s="87">
        <f t="shared" si="194"/>
        <v>0</v>
      </c>
      <c r="K283" s="87">
        <f t="shared" si="194"/>
        <v>21.5</v>
      </c>
      <c r="L283" s="87">
        <f t="shared" si="194"/>
        <v>19.1</v>
      </c>
      <c r="M283" s="87">
        <f>M284</f>
        <v>10.3</v>
      </c>
      <c r="N283" s="87">
        <f>N284</f>
        <v>47.906976744186046</v>
      </c>
      <c r="O283" s="185">
        <f t="shared" si="173"/>
        <v>53.92670157068062</v>
      </c>
      <c r="P283" s="161">
        <f t="shared" si="99"/>
        <v>53.92670157068062</v>
      </c>
      <c r="Q283" s="82"/>
      <c r="R283" s="82"/>
    </row>
    <row r="284" spans="1:18" ht="87.75" customHeight="1">
      <c r="A284" s="25" t="s">
        <v>322</v>
      </c>
      <c r="B284" s="32" t="s">
        <v>49</v>
      </c>
      <c r="C284" s="32" t="s">
        <v>60</v>
      </c>
      <c r="D284" s="32" t="s">
        <v>272</v>
      </c>
      <c r="E284" s="32"/>
      <c r="F284" s="87">
        <f>F285+F288+F291+F294</f>
        <v>19.1</v>
      </c>
      <c r="G284" s="87">
        <f aca="true" t="shared" si="195" ref="G284:M284">G285+G288+G291+G294</f>
        <v>0</v>
      </c>
      <c r="H284" s="87">
        <f t="shared" si="195"/>
        <v>0</v>
      </c>
      <c r="I284" s="87">
        <f t="shared" si="195"/>
        <v>0</v>
      </c>
      <c r="J284" s="87">
        <f t="shared" si="195"/>
        <v>0</v>
      </c>
      <c r="K284" s="87">
        <f t="shared" si="195"/>
        <v>21.5</v>
      </c>
      <c r="L284" s="87">
        <f t="shared" si="195"/>
        <v>19.1</v>
      </c>
      <c r="M284" s="87">
        <f t="shared" si="195"/>
        <v>10.3</v>
      </c>
      <c r="N284" s="84">
        <f t="shared" si="73"/>
        <v>47.906976744186046</v>
      </c>
      <c r="O284" s="185">
        <f t="shared" si="173"/>
        <v>53.92670157068062</v>
      </c>
      <c r="P284" s="161">
        <f t="shared" si="99"/>
        <v>53.92670157068062</v>
      </c>
      <c r="Q284" s="82"/>
      <c r="R284" s="82"/>
    </row>
    <row r="285" spans="1:18" ht="56.25" customHeight="1">
      <c r="A285" s="124" t="s">
        <v>269</v>
      </c>
      <c r="B285" s="32" t="s">
        <v>49</v>
      </c>
      <c r="C285" s="32" t="s">
        <v>60</v>
      </c>
      <c r="D285" s="32" t="s">
        <v>272</v>
      </c>
      <c r="E285" s="32"/>
      <c r="F285" s="87">
        <f>F286</f>
        <v>6.5</v>
      </c>
      <c r="G285" s="87">
        <f aca="true" t="shared" si="196" ref="G285:L285">G286</f>
        <v>0</v>
      </c>
      <c r="H285" s="87">
        <f t="shared" si="196"/>
        <v>0</v>
      </c>
      <c r="I285" s="87">
        <f t="shared" si="196"/>
        <v>0</v>
      </c>
      <c r="J285" s="87">
        <f t="shared" si="196"/>
        <v>0</v>
      </c>
      <c r="K285" s="87">
        <f t="shared" si="196"/>
        <v>9.3</v>
      </c>
      <c r="L285" s="87">
        <f t="shared" si="196"/>
        <v>6.5</v>
      </c>
      <c r="M285" s="87">
        <f aca="true" t="shared" si="197" ref="G285:M286">M286</f>
        <v>3.5</v>
      </c>
      <c r="N285" s="84">
        <f t="shared" si="73"/>
        <v>37.634408602150536</v>
      </c>
      <c r="O285" s="185">
        <f t="shared" si="173"/>
        <v>53.84615384615385</v>
      </c>
      <c r="P285" s="161">
        <f t="shared" si="99"/>
        <v>53.84615384615385</v>
      </c>
      <c r="Q285" s="82"/>
      <c r="R285" s="82"/>
    </row>
    <row r="286" spans="1:18" ht="57.75" customHeight="1">
      <c r="A286" s="53" t="s">
        <v>325</v>
      </c>
      <c r="B286" s="32" t="s">
        <v>49</v>
      </c>
      <c r="C286" s="32" t="s">
        <v>60</v>
      </c>
      <c r="D286" s="32" t="s">
        <v>272</v>
      </c>
      <c r="E286" s="32" t="s">
        <v>84</v>
      </c>
      <c r="F286" s="87">
        <f>F287</f>
        <v>6.5</v>
      </c>
      <c r="G286" s="87">
        <f t="shared" si="197"/>
        <v>0</v>
      </c>
      <c r="H286" s="87">
        <f t="shared" si="197"/>
        <v>0</v>
      </c>
      <c r="I286" s="87">
        <f t="shared" si="197"/>
        <v>0</v>
      </c>
      <c r="J286" s="87">
        <f t="shared" si="197"/>
        <v>0</v>
      </c>
      <c r="K286" s="87">
        <f t="shared" si="197"/>
        <v>9.3</v>
      </c>
      <c r="L286" s="87">
        <f t="shared" si="197"/>
        <v>6.5</v>
      </c>
      <c r="M286" s="87">
        <f>M287</f>
        <v>3.5</v>
      </c>
      <c r="N286" s="84">
        <f t="shared" si="73"/>
        <v>37.634408602150536</v>
      </c>
      <c r="O286" s="185">
        <f t="shared" si="173"/>
        <v>53.84615384615385</v>
      </c>
      <c r="P286" s="161">
        <f t="shared" si="99"/>
        <v>53.84615384615385</v>
      </c>
      <c r="Q286" s="82"/>
      <c r="R286" s="82"/>
    </row>
    <row r="287" spans="1:18" ht="57.75" customHeight="1">
      <c r="A287" s="72" t="s">
        <v>87</v>
      </c>
      <c r="B287" s="32" t="s">
        <v>49</v>
      </c>
      <c r="C287" s="32" t="s">
        <v>60</v>
      </c>
      <c r="D287" s="32" t="s">
        <v>272</v>
      </c>
      <c r="E287" s="32" t="s">
        <v>85</v>
      </c>
      <c r="F287" s="87">
        <v>6.5</v>
      </c>
      <c r="G287" s="87"/>
      <c r="H287" s="87"/>
      <c r="I287" s="87"/>
      <c r="J287" s="87"/>
      <c r="K287" s="86">
        <v>9.3</v>
      </c>
      <c r="L287" s="86">
        <v>6.5</v>
      </c>
      <c r="M287" s="86">
        <v>3.5</v>
      </c>
      <c r="N287" s="84">
        <f t="shared" si="73"/>
        <v>37.634408602150536</v>
      </c>
      <c r="O287" s="185">
        <f t="shared" si="173"/>
        <v>53.84615384615385</v>
      </c>
      <c r="P287" s="161">
        <f t="shared" si="99"/>
        <v>53.84615384615385</v>
      </c>
      <c r="Q287" s="82"/>
      <c r="R287" s="82"/>
    </row>
    <row r="288" spans="1:18" ht="57.75" customHeight="1" hidden="1">
      <c r="A288" s="72" t="s">
        <v>304</v>
      </c>
      <c r="B288" s="32" t="s">
        <v>49</v>
      </c>
      <c r="C288" s="32" t="s">
        <v>60</v>
      </c>
      <c r="D288" s="32" t="s">
        <v>305</v>
      </c>
      <c r="E288" s="32"/>
      <c r="F288" s="87">
        <f>F289</f>
        <v>0</v>
      </c>
      <c r="G288" s="87">
        <f aca="true" t="shared" si="198" ref="G288:M288">G289</f>
        <v>0</v>
      </c>
      <c r="H288" s="87">
        <f t="shared" si="198"/>
        <v>0</v>
      </c>
      <c r="I288" s="87">
        <f t="shared" si="198"/>
        <v>0</v>
      </c>
      <c r="J288" s="87">
        <f t="shared" si="198"/>
        <v>0</v>
      </c>
      <c r="K288" s="87">
        <f t="shared" si="198"/>
        <v>12.2</v>
      </c>
      <c r="L288" s="87"/>
      <c r="M288" s="87">
        <f t="shared" si="198"/>
        <v>0</v>
      </c>
      <c r="N288" s="84">
        <f t="shared" si="73"/>
        <v>0</v>
      </c>
      <c r="O288" s="185" t="e">
        <f t="shared" si="173"/>
        <v>#DIV/0!</v>
      </c>
      <c r="P288" s="161" t="e">
        <f t="shared" si="99"/>
        <v>#DIV/0!</v>
      </c>
      <c r="Q288" s="82"/>
      <c r="R288" s="82"/>
    </row>
    <row r="289" spans="1:18" ht="57.75" customHeight="1" hidden="1">
      <c r="A289" s="53" t="s">
        <v>86</v>
      </c>
      <c r="B289" s="32" t="s">
        <v>49</v>
      </c>
      <c r="C289" s="32" t="s">
        <v>60</v>
      </c>
      <c r="D289" s="32" t="s">
        <v>305</v>
      </c>
      <c r="E289" s="32" t="s">
        <v>84</v>
      </c>
      <c r="F289" s="87">
        <f>F290</f>
        <v>0</v>
      </c>
      <c r="G289" s="87">
        <f aca="true" t="shared" si="199" ref="G289:M289">G290</f>
        <v>0</v>
      </c>
      <c r="H289" s="87">
        <f t="shared" si="199"/>
        <v>0</v>
      </c>
      <c r="I289" s="87">
        <f t="shared" si="199"/>
        <v>0</v>
      </c>
      <c r="J289" s="87">
        <f t="shared" si="199"/>
        <v>0</v>
      </c>
      <c r="K289" s="87">
        <f t="shared" si="199"/>
        <v>12.2</v>
      </c>
      <c r="L289" s="87"/>
      <c r="M289" s="87">
        <f t="shared" si="199"/>
        <v>0</v>
      </c>
      <c r="N289" s="84">
        <f t="shared" si="73"/>
        <v>0</v>
      </c>
      <c r="O289" s="185" t="e">
        <f t="shared" si="173"/>
        <v>#DIV/0!</v>
      </c>
      <c r="P289" s="161" t="e">
        <f t="shared" si="99"/>
        <v>#DIV/0!</v>
      </c>
      <c r="Q289" s="82"/>
      <c r="R289" s="82"/>
    </row>
    <row r="290" spans="1:18" ht="57.75" customHeight="1" hidden="1">
      <c r="A290" s="72" t="s">
        <v>87</v>
      </c>
      <c r="B290" s="32" t="s">
        <v>49</v>
      </c>
      <c r="C290" s="32" t="s">
        <v>60</v>
      </c>
      <c r="D290" s="32" t="s">
        <v>305</v>
      </c>
      <c r="E290" s="32" t="s">
        <v>85</v>
      </c>
      <c r="F290" s="87"/>
      <c r="G290" s="87"/>
      <c r="H290" s="87"/>
      <c r="I290" s="87"/>
      <c r="J290" s="87"/>
      <c r="K290" s="86">
        <v>12.2</v>
      </c>
      <c r="L290" s="86"/>
      <c r="M290" s="86"/>
      <c r="N290" s="84">
        <f t="shared" si="73"/>
        <v>0</v>
      </c>
      <c r="O290" s="185" t="e">
        <f t="shared" si="173"/>
        <v>#DIV/0!</v>
      </c>
      <c r="P290" s="161" t="e">
        <f t="shared" si="99"/>
        <v>#DIV/0!</v>
      </c>
      <c r="Q290" s="82"/>
      <c r="R290" s="82"/>
    </row>
    <row r="291" spans="1:18" ht="57.75" customHeight="1">
      <c r="A291" s="72" t="s">
        <v>344</v>
      </c>
      <c r="B291" s="32" t="s">
        <v>49</v>
      </c>
      <c r="C291" s="32" t="s">
        <v>60</v>
      </c>
      <c r="D291" s="32" t="s">
        <v>346</v>
      </c>
      <c r="E291" s="32"/>
      <c r="F291" s="87">
        <f>F292</f>
        <v>10</v>
      </c>
      <c r="G291" s="87">
        <f aca="true" t="shared" si="200" ref="G291:M291">G292</f>
        <v>0</v>
      </c>
      <c r="H291" s="87">
        <f t="shared" si="200"/>
        <v>0</v>
      </c>
      <c r="I291" s="87">
        <f t="shared" si="200"/>
        <v>0</v>
      </c>
      <c r="J291" s="87">
        <f t="shared" si="200"/>
        <v>0</v>
      </c>
      <c r="K291" s="87">
        <f t="shared" si="200"/>
        <v>0</v>
      </c>
      <c r="L291" s="87">
        <f t="shared" si="200"/>
        <v>10</v>
      </c>
      <c r="M291" s="87">
        <f t="shared" si="200"/>
        <v>4.2</v>
      </c>
      <c r="N291" s="84"/>
      <c r="O291" s="185">
        <f t="shared" si="173"/>
        <v>42.00000000000001</v>
      </c>
      <c r="P291" s="161">
        <f t="shared" si="99"/>
        <v>42.00000000000001</v>
      </c>
      <c r="Q291" s="82"/>
      <c r="R291" s="82"/>
    </row>
    <row r="292" spans="1:18" ht="57.75" customHeight="1">
      <c r="A292" s="53" t="s">
        <v>325</v>
      </c>
      <c r="B292" s="32" t="s">
        <v>49</v>
      </c>
      <c r="C292" s="32" t="s">
        <v>60</v>
      </c>
      <c r="D292" s="32" t="s">
        <v>346</v>
      </c>
      <c r="E292" s="32" t="s">
        <v>84</v>
      </c>
      <c r="F292" s="87">
        <f>F293</f>
        <v>10</v>
      </c>
      <c r="G292" s="87">
        <f aca="true" t="shared" si="201" ref="G292:M292">G293</f>
        <v>0</v>
      </c>
      <c r="H292" s="87">
        <f t="shared" si="201"/>
        <v>0</v>
      </c>
      <c r="I292" s="87">
        <f t="shared" si="201"/>
        <v>0</v>
      </c>
      <c r="J292" s="87">
        <f t="shared" si="201"/>
        <v>0</v>
      </c>
      <c r="K292" s="87">
        <f t="shared" si="201"/>
        <v>0</v>
      </c>
      <c r="L292" s="87">
        <f t="shared" si="201"/>
        <v>10</v>
      </c>
      <c r="M292" s="87">
        <f t="shared" si="201"/>
        <v>4.2</v>
      </c>
      <c r="N292" s="84"/>
      <c r="O292" s="185">
        <f t="shared" si="173"/>
        <v>42.00000000000001</v>
      </c>
      <c r="P292" s="161">
        <f t="shared" si="99"/>
        <v>42.00000000000001</v>
      </c>
      <c r="Q292" s="82"/>
      <c r="R292" s="82"/>
    </row>
    <row r="293" spans="1:18" ht="57.75" customHeight="1">
      <c r="A293" s="72" t="s">
        <v>87</v>
      </c>
      <c r="B293" s="32" t="s">
        <v>49</v>
      </c>
      <c r="C293" s="32" t="s">
        <v>60</v>
      </c>
      <c r="D293" s="32" t="s">
        <v>346</v>
      </c>
      <c r="E293" s="32" t="s">
        <v>85</v>
      </c>
      <c r="F293" s="87">
        <v>10</v>
      </c>
      <c r="G293" s="87"/>
      <c r="H293" s="87"/>
      <c r="I293" s="87"/>
      <c r="J293" s="87"/>
      <c r="K293" s="86"/>
      <c r="L293" s="86">
        <v>10</v>
      </c>
      <c r="M293" s="86">
        <v>4.2</v>
      </c>
      <c r="N293" s="84"/>
      <c r="O293" s="185">
        <f t="shared" si="173"/>
        <v>42.00000000000001</v>
      </c>
      <c r="P293" s="161">
        <f t="shared" si="99"/>
        <v>42.00000000000001</v>
      </c>
      <c r="Q293" s="82"/>
      <c r="R293" s="82"/>
    </row>
    <row r="294" spans="1:18" ht="57.75" customHeight="1">
      <c r="A294" s="72" t="s">
        <v>345</v>
      </c>
      <c r="B294" s="32" t="s">
        <v>49</v>
      </c>
      <c r="C294" s="32" t="s">
        <v>60</v>
      </c>
      <c r="D294" s="32" t="s">
        <v>347</v>
      </c>
      <c r="E294" s="32"/>
      <c r="F294" s="87">
        <f>F295</f>
        <v>2.6</v>
      </c>
      <c r="G294" s="87">
        <f aca="true" t="shared" si="202" ref="G294:M294">G295</f>
        <v>0</v>
      </c>
      <c r="H294" s="87">
        <f t="shared" si="202"/>
        <v>0</v>
      </c>
      <c r="I294" s="87">
        <f t="shared" si="202"/>
        <v>0</v>
      </c>
      <c r="J294" s="87">
        <f t="shared" si="202"/>
        <v>0</v>
      </c>
      <c r="K294" s="87">
        <f t="shared" si="202"/>
        <v>0</v>
      </c>
      <c r="L294" s="87">
        <f t="shared" si="202"/>
        <v>2.6</v>
      </c>
      <c r="M294" s="87">
        <f t="shared" si="202"/>
        <v>2.6</v>
      </c>
      <c r="N294" s="84"/>
      <c r="O294" s="185">
        <f t="shared" si="173"/>
        <v>100</v>
      </c>
      <c r="P294" s="161">
        <f t="shared" si="99"/>
        <v>100</v>
      </c>
      <c r="Q294" s="82"/>
      <c r="R294" s="82"/>
    </row>
    <row r="295" spans="1:18" ht="57.75" customHeight="1">
      <c r="A295" s="53" t="s">
        <v>325</v>
      </c>
      <c r="B295" s="32" t="s">
        <v>49</v>
      </c>
      <c r="C295" s="32" t="s">
        <v>60</v>
      </c>
      <c r="D295" s="32" t="s">
        <v>347</v>
      </c>
      <c r="E295" s="32" t="s">
        <v>84</v>
      </c>
      <c r="F295" s="87">
        <f>F296</f>
        <v>2.6</v>
      </c>
      <c r="G295" s="87">
        <f aca="true" t="shared" si="203" ref="G295:M295">G296</f>
        <v>0</v>
      </c>
      <c r="H295" s="87">
        <f t="shared" si="203"/>
        <v>0</v>
      </c>
      <c r="I295" s="87">
        <f t="shared" si="203"/>
        <v>0</v>
      </c>
      <c r="J295" s="87">
        <f t="shared" si="203"/>
        <v>0</v>
      </c>
      <c r="K295" s="87">
        <f t="shared" si="203"/>
        <v>0</v>
      </c>
      <c r="L295" s="87">
        <f t="shared" si="203"/>
        <v>2.6</v>
      </c>
      <c r="M295" s="87">
        <f t="shared" si="203"/>
        <v>2.6</v>
      </c>
      <c r="N295" s="84"/>
      <c r="O295" s="185">
        <f t="shared" si="173"/>
        <v>100</v>
      </c>
      <c r="P295" s="161">
        <f t="shared" si="99"/>
        <v>100</v>
      </c>
      <c r="Q295" s="82"/>
      <c r="R295" s="82"/>
    </row>
    <row r="296" spans="1:18" ht="57.75" customHeight="1">
      <c r="A296" s="72" t="s">
        <v>87</v>
      </c>
      <c r="B296" s="32" t="s">
        <v>49</v>
      </c>
      <c r="C296" s="32" t="s">
        <v>60</v>
      </c>
      <c r="D296" s="32" t="s">
        <v>347</v>
      </c>
      <c r="E296" s="32" t="s">
        <v>85</v>
      </c>
      <c r="F296" s="87">
        <v>2.6</v>
      </c>
      <c r="G296" s="87"/>
      <c r="H296" s="87"/>
      <c r="I296" s="87"/>
      <c r="J296" s="87"/>
      <c r="K296" s="86"/>
      <c r="L296" s="86">
        <v>2.6</v>
      </c>
      <c r="M296" s="86">
        <v>2.6</v>
      </c>
      <c r="N296" s="84"/>
      <c r="O296" s="185">
        <f t="shared" si="173"/>
        <v>100</v>
      </c>
      <c r="P296" s="161">
        <f t="shared" si="99"/>
        <v>100</v>
      </c>
      <c r="Q296" s="82"/>
      <c r="R296" s="82"/>
    </row>
    <row r="297" spans="1:18" ht="13.5">
      <c r="A297" s="100" t="s">
        <v>16</v>
      </c>
      <c r="B297" s="95" t="s">
        <v>49</v>
      </c>
      <c r="C297" s="95" t="s">
        <v>17</v>
      </c>
      <c r="D297" s="95"/>
      <c r="E297" s="95" t="s">
        <v>24</v>
      </c>
      <c r="F297" s="92">
        <f>F303+F298</f>
        <v>41.8</v>
      </c>
      <c r="G297" s="92">
        <f aca="true" t="shared" si="204" ref="G297:L297">G303+G298</f>
        <v>29</v>
      </c>
      <c r="H297" s="92">
        <f t="shared" si="204"/>
        <v>30</v>
      </c>
      <c r="I297" s="92">
        <f t="shared" si="204"/>
        <v>29</v>
      </c>
      <c r="J297" s="92">
        <f t="shared" si="204"/>
        <v>31</v>
      </c>
      <c r="K297" s="92">
        <f t="shared" si="204"/>
        <v>7.9</v>
      </c>
      <c r="L297" s="92">
        <f t="shared" si="204"/>
        <v>41.8</v>
      </c>
      <c r="M297" s="92">
        <f>M303+M298</f>
        <v>41.8</v>
      </c>
      <c r="N297" s="92">
        <f>N303+N298</f>
        <v>529.1139240506329</v>
      </c>
      <c r="O297" s="163">
        <f t="shared" si="173"/>
        <v>100</v>
      </c>
      <c r="P297" s="163">
        <f t="shared" si="99"/>
        <v>100</v>
      </c>
      <c r="Q297" s="82"/>
      <c r="R297" s="82"/>
    </row>
    <row r="298" spans="1:18" ht="39" hidden="1">
      <c r="A298" s="145" t="s">
        <v>310</v>
      </c>
      <c r="B298" s="74" t="s">
        <v>49</v>
      </c>
      <c r="C298" s="74" t="s">
        <v>311</v>
      </c>
      <c r="D298" s="146" t="s">
        <v>105</v>
      </c>
      <c r="E298" s="95"/>
      <c r="F298" s="92">
        <f>F299</f>
        <v>0</v>
      </c>
      <c r="G298" s="92">
        <f aca="true" t="shared" si="205" ref="G298:M298">G299</f>
        <v>0</v>
      </c>
      <c r="H298" s="92">
        <f t="shared" si="205"/>
        <v>0</v>
      </c>
      <c r="I298" s="92">
        <f t="shared" si="205"/>
        <v>0</v>
      </c>
      <c r="J298" s="92">
        <f t="shared" si="205"/>
        <v>0</v>
      </c>
      <c r="K298" s="92">
        <f t="shared" si="205"/>
        <v>0</v>
      </c>
      <c r="L298" s="92"/>
      <c r="M298" s="92">
        <f t="shared" si="205"/>
        <v>0</v>
      </c>
      <c r="N298" s="80"/>
      <c r="O298" s="163" t="e">
        <f t="shared" si="173"/>
        <v>#DIV/0!</v>
      </c>
      <c r="P298" s="163" t="e">
        <f t="shared" si="99"/>
        <v>#DIV/0!</v>
      </c>
      <c r="Q298" s="82"/>
      <c r="R298" s="82"/>
    </row>
    <row r="299" spans="1:18" ht="26.25" hidden="1">
      <c r="A299" s="119" t="s">
        <v>1</v>
      </c>
      <c r="B299" s="33" t="s">
        <v>49</v>
      </c>
      <c r="C299" s="33" t="s">
        <v>311</v>
      </c>
      <c r="D299" s="27" t="s">
        <v>312</v>
      </c>
      <c r="E299" s="95"/>
      <c r="F299" s="205">
        <f>F300</f>
        <v>0</v>
      </c>
      <c r="G299" s="205">
        <f aca="true" t="shared" si="206" ref="G299:M299">G300</f>
        <v>0</v>
      </c>
      <c r="H299" s="205">
        <f t="shared" si="206"/>
        <v>0</v>
      </c>
      <c r="I299" s="205">
        <f t="shared" si="206"/>
        <v>0</v>
      </c>
      <c r="J299" s="205">
        <f t="shared" si="206"/>
        <v>0</v>
      </c>
      <c r="K299" s="205">
        <f t="shared" si="206"/>
        <v>0</v>
      </c>
      <c r="L299" s="205"/>
      <c r="M299" s="205">
        <f t="shared" si="206"/>
        <v>0</v>
      </c>
      <c r="N299" s="27"/>
      <c r="O299" s="163" t="e">
        <f t="shared" si="173"/>
        <v>#DIV/0!</v>
      </c>
      <c r="P299" s="206" t="e">
        <f>M299/F299*100</f>
        <v>#DIV/0!</v>
      </c>
      <c r="Q299" s="82"/>
      <c r="R299" s="82"/>
    </row>
    <row r="300" spans="1:18" ht="78.75" hidden="1">
      <c r="A300" s="119" t="s">
        <v>309</v>
      </c>
      <c r="B300" s="33" t="s">
        <v>49</v>
      </c>
      <c r="C300" s="33" t="s">
        <v>311</v>
      </c>
      <c r="D300" s="27" t="s">
        <v>312</v>
      </c>
      <c r="E300" s="95"/>
      <c r="F300" s="205">
        <f>F301</f>
        <v>0</v>
      </c>
      <c r="G300" s="205">
        <f aca="true" t="shared" si="207" ref="G300:M300">G301</f>
        <v>0</v>
      </c>
      <c r="H300" s="205">
        <f t="shared" si="207"/>
        <v>0</v>
      </c>
      <c r="I300" s="205">
        <f t="shared" si="207"/>
        <v>0</v>
      </c>
      <c r="J300" s="205">
        <f t="shared" si="207"/>
        <v>0</v>
      </c>
      <c r="K300" s="205">
        <f t="shared" si="207"/>
        <v>0</v>
      </c>
      <c r="L300" s="205"/>
      <c r="M300" s="205">
        <f t="shared" si="207"/>
        <v>0</v>
      </c>
      <c r="N300" s="27"/>
      <c r="O300" s="163" t="e">
        <f t="shared" si="173"/>
        <v>#DIV/0!</v>
      </c>
      <c r="P300" s="206" t="e">
        <f>M300/F300*100</f>
        <v>#DIV/0!</v>
      </c>
      <c r="Q300" s="82"/>
      <c r="R300" s="82"/>
    </row>
    <row r="301" spans="1:18" ht="39" hidden="1">
      <c r="A301" s="53" t="s">
        <v>86</v>
      </c>
      <c r="B301" s="33" t="s">
        <v>49</v>
      </c>
      <c r="C301" s="33" t="s">
        <v>311</v>
      </c>
      <c r="D301" s="27" t="s">
        <v>312</v>
      </c>
      <c r="E301" s="95"/>
      <c r="F301" s="205">
        <f>F302</f>
        <v>0</v>
      </c>
      <c r="G301" s="205">
        <f aca="true" t="shared" si="208" ref="G301:M301">G302</f>
        <v>0</v>
      </c>
      <c r="H301" s="205">
        <f t="shared" si="208"/>
        <v>0</v>
      </c>
      <c r="I301" s="205">
        <f t="shared" si="208"/>
        <v>0</v>
      </c>
      <c r="J301" s="205">
        <f t="shared" si="208"/>
        <v>0</v>
      </c>
      <c r="K301" s="205">
        <f t="shared" si="208"/>
        <v>0</v>
      </c>
      <c r="L301" s="205"/>
      <c r="M301" s="205">
        <f t="shared" si="208"/>
        <v>0</v>
      </c>
      <c r="N301" s="27"/>
      <c r="O301" s="163" t="e">
        <f t="shared" si="173"/>
        <v>#DIV/0!</v>
      </c>
      <c r="P301" s="206" t="e">
        <f>M301/F301*100</f>
        <v>#DIV/0!</v>
      </c>
      <c r="Q301" s="82"/>
      <c r="R301" s="82"/>
    </row>
    <row r="302" spans="1:18" ht="39" hidden="1">
      <c r="A302" s="72" t="s">
        <v>87</v>
      </c>
      <c r="B302" s="33" t="s">
        <v>49</v>
      </c>
      <c r="C302" s="33" t="s">
        <v>311</v>
      </c>
      <c r="D302" s="27" t="s">
        <v>312</v>
      </c>
      <c r="E302" s="95"/>
      <c r="F302" s="205"/>
      <c r="G302" s="205"/>
      <c r="H302" s="205"/>
      <c r="I302" s="205"/>
      <c r="J302" s="205"/>
      <c r="K302" s="205"/>
      <c r="L302" s="205"/>
      <c r="M302" s="205"/>
      <c r="N302" s="27"/>
      <c r="O302" s="163" t="e">
        <f t="shared" si="173"/>
        <v>#DIV/0!</v>
      </c>
      <c r="P302" s="206" t="e">
        <f>M302/F302*100</f>
        <v>#DIV/0!</v>
      </c>
      <c r="Q302" s="82"/>
      <c r="R302" s="82"/>
    </row>
    <row r="303" spans="1:18" ht="26.25" customHeight="1">
      <c r="A303" s="107" t="s">
        <v>371</v>
      </c>
      <c r="B303" s="74" t="s">
        <v>49</v>
      </c>
      <c r="C303" s="74" t="s">
        <v>18</v>
      </c>
      <c r="D303" s="74"/>
      <c r="E303" s="74"/>
      <c r="F303" s="178">
        <f>F304+F308</f>
        <v>41.8</v>
      </c>
      <c r="G303" s="178">
        <f aca="true" t="shared" si="209" ref="G303:L303">G304+G308</f>
        <v>29</v>
      </c>
      <c r="H303" s="178">
        <f t="shared" si="209"/>
        <v>30</v>
      </c>
      <c r="I303" s="178">
        <f t="shared" si="209"/>
        <v>29</v>
      </c>
      <c r="J303" s="178">
        <f t="shared" si="209"/>
        <v>31</v>
      </c>
      <c r="K303" s="178">
        <f t="shared" si="209"/>
        <v>7.9</v>
      </c>
      <c r="L303" s="178">
        <f t="shared" si="209"/>
        <v>41.8</v>
      </c>
      <c r="M303" s="178">
        <f>M304+M308</f>
        <v>41.8</v>
      </c>
      <c r="N303" s="199">
        <f aca="true" t="shared" si="210" ref="N303:N396">M303/K303*100</f>
        <v>529.1139240506329</v>
      </c>
      <c r="O303" s="163">
        <f t="shared" si="173"/>
        <v>100</v>
      </c>
      <c r="P303" s="207">
        <f aca="true" t="shared" si="211" ref="P303:P396">M303/F303*100</f>
        <v>100</v>
      </c>
      <c r="Q303" s="82"/>
      <c r="R303" s="82"/>
    </row>
    <row r="304" spans="1:18" ht="26.25" customHeight="1" hidden="1">
      <c r="A304" s="25" t="s">
        <v>63</v>
      </c>
      <c r="B304" s="33" t="s">
        <v>49</v>
      </c>
      <c r="C304" s="27" t="s">
        <v>18</v>
      </c>
      <c r="D304" s="27" t="s">
        <v>111</v>
      </c>
      <c r="E304" s="27"/>
      <c r="F304" s="83">
        <f>F305</f>
        <v>0</v>
      </c>
      <c r="G304" s="83">
        <f aca="true" t="shared" si="212" ref="G304:L304">G305</f>
        <v>29</v>
      </c>
      <c r="H304" s="83">
        <f t="shared" si="212"/>
        <v>30</v>
      </c>
      <c r="I304" s="83">
        <f t="shared" si="212"/>
        <v>29</v>
      </c>
      <c r="J304" s="83">
        <f t="shared" si="212"/>
        <v>31</v>
      </c>
      <c r="K304" s="83">
        <f t="shared" si="212"/>
        <v>0</v>
      </c>
      <c r="L304" s="83">
        <f t="shared" si="212"/>
        <v>0</v>
      </c>
      <c r="M304" s="83">
        <f aca="true" t="shared" si="213" ref="G304:M306">M305</f>
        <v>0</v>
      </c>
      <c r="N304" s="177" t="e">
        <f t="shared" si="210"/>
        <v>#DIV/0!</v>
      </c>
      <c r="O304" s="185" t="e">
        <f t="shared" si="173"/>
        <v>#DIV/0!</v>
      </c>
      <c r="P304" s="185" t="e">
        <f t="shared" si="211"/>
        <v>#DIV/0!</v>
      </c>
      <c r="Q304" s="82"/>
      <c r="R304" s="82"/>
    </row>
    <row r="305" spans="1:18" ht="32.25" customHeight="1" hidden="1">
      <c r="A305" s="25" t="s">
        <v>64</v>
      </c>
      <c r="B305" s="27" t="s">
        <v>49</v>
      </c>
      <c r="C305" s="27" t="s">
        <v>18</v>
      </c>
      <c r="D305" s="27" t="s">
        <v>112</v>
      </c>
      <c r="E305" s="27"/>
      <c r="F305" s="83">
        <f>F306</f>
        <v>0</v>
      </c>
      <c r="G305" s="83">
        <f t="shared" si="213"/>
        <v>29</v>
      </c>
      <c r="H305" s="83">
        <f t="shared" si="213"/>
        <v>30</v>
      </c>
      <c r="I305" s="83">
        <f t="shared" si="213"/>
        <v>29</v>
      </c>
      <c r="J305" s="83">
        <f t="shared" si="213"/>
        <v>31</v>
      </c>
      <c r="K305" s="83">
        <f t="shared" si="213"/>
        <v>0</v>
      </c>
      <c r="L305" s="83">
        <f t="shared" si="213"/>
        <v>0</v>
      </c>
      <c r="M305" s="83">
        <f t="shared" si="213"/>
        <v>0</v>
      </c>
      <c r="N305" s="177" t="e">
        <f t="shared" si="210"/>
        <v>#DIV/0!</v>
      </c>
      <c r="O305" s="185" t="e">
        <f t="shared" si="173"/>
        <v>#DIV/0!</v>
      </c>
      <c r="P305" s="185" t="e">
        <f t="shared" si="211"/>
        <v>#DIV/0!</v>
      </c>
      <c r="Q305" s="82"/>
      <c r="R305" s="82"/>
    </row>
    <row r="306" spans="1:18" ht="44.25" customHeight="1" hidden="1">
      <c r="A306" s="25" t="s">
        <v>325</v>
      </c>
      <c r="B306" s="27" t="s">
        <v>49</v>
      </c>
      <c r="C306" s="27" t="s">
        <v>18</v>
      </c>
      <c r="D306" s="27" t="s">
        <v>112</v>
      </c>
      <c r="E306" s="27" t="s">
        <v>84</v>
      </c>
      <c r="F306" s="83">
        <f>F307</f>
        <v>0</v>
      </c>
      <c r="G306" s="83">
        <f t="shared" si="213"/>
        <v>29</v>
      </c>
      <c r="H306" s="83">
        <f t="shared" si="213"/>
        <v>30</v>
      </c>
      <c r="I306" s="83">
        <f t="shared" si="213"/>
        <v>29</v>
      </c>
      <c r="J306" s="83">
        <f t="shared" si="213"/>
        <v>31</v>
      </c>
      <c r="K306" s="83">
        <f t="shared" si="213"/>
        <v>0</v>
      </c>
      <c r="L306" s="83">
        <f t="shared" si="213"/>
        <v>0</v>
      </c>
      <c r="M306" s="83">
        <f t="shared" si="213"/>
        <v>0</v>
      </c>
      <c r="N306" s="177" t="e">
        <f t="shared" si="210"/>
        <v>#DIV/0!</v>
      </c>
      <c r="O306" s="185" t="e">
        <f t="shared" si="173"/>
        <v>#DIV/0!</v>
      </c>
      <c r="P306" s="185" t="e">
        <f t="shared" si="211"/>
        <v>#DIV/0!</v>
      </c>
      <c r="Q306" s="82"/>
      <c r="R306" s="82"/>
    </row>
    <row r="307" spans="1:18" ht="41.25" customHeight="1" hidden="1">
      <c r="A307" s="53" t="s">
        <v>87</v>
      </c>
      <c r="B307" s="75" t="s">
        <v>49</v>
      </c>
      <c r="C307" s="75" t="s">
        <v>18</v>
      </c>
      <c r="D307" s="75" t="s">
        <v>112</v>
      </c>
      <c r="E307" s="75" t="s">
        <v>85</v>
      </c>
      <c r="F307" s="134">
        <v>0</v>
      </c>
      <c r="G307" s="127">
        <v>29</v>
      </c>
      <c r="H307" s="127">
        <v>30</v>
      </c>
      <c r="I307" s="127">
        <v>29</v>
      </c>
      <c r="J307" s="128">
        <v>31</v>
      </c>
      <c r="K307" s="130">
        <v>0</v>
      </c>
      <c r="L307" s="130">
        <v>0</v>
      </c>
      <c r="M307" s="130">
        <v>0</v>
      </c>
      <c r="N307" s="208" t="e">
        <f t="shared" si="210"/>
        <v>#DIV/0!</v>
      </c>
      <c r="O307" s="185" t="e">
        <f t="shared" si="173"/>
        <v>#DIV/0!</v>
      </c>
      <c r="P307" s="191" t="e">
        <f t="shared" si="211"/>
        <v>#DIV/0!</v>
      </c>
      <c r="Q307" s="82"/>
      <c r="R307" s="82"/>
    </row>
    <row r="308" spans="1:18" ht="54" customHeight="1">
      <c r="A308" s="25" t="s">
        <v>281</v>
      </c>
      <c r="B308" s="75" t="s">
        <v>49</v>
      </c>
      <c r="C308" s="75" t="s">
        <v>18</v>
      </c>
      <c r="D308" s="27" t="s">
        <v>285</v>
      </c>
      <c r="E308" s="116"/>
      <c r="F308" s="135">
        <f>F309</f>
        <v>41.8</v>
      </c>
      <c r="G308" s="135">
        <f aca="true" t="shared" si="214" ref="G308:L308">G309</f>
        <v>0</v>
      </c>
      <c r="H308" s="135">
        <f t="shared" si="214"/>
        <v>0</v>
      </c>
      <c r="I308" s="135">
        <f t="shared" si="214"/>
        <v>0</v>
      </c>
      <c r="J308" s="135">
        <f t="shared" si="214"/>
        <v>0</v>
      </c>
      <c r="K308" s="135">
        <f t="shared" si="214"/>
        <v>7.9</v>
      </c>
      <c r="L308" s="135">
        <f t="shared" si="214"/>
        <v>41.8</v>
      </c>
      <c r="M308" s="135">
        <f aca="true" t="shared" si="215" ref="G308:M309">M309</f>
        <v>41.8</v>
      </c>
      <c r="N308" s="177">
        <f t="shared" si="210"/>
        <v>529.1139240506329</v>
      </c>
      <c r="O308" s="185">
        <f t="shared" si="173"/>
        <v>100</v>
      </c>
      <c r="P308" s="185">
        <f t="shared" si="211"/>
        <v>100</v>
      </c>
      <c r="Q308" s="82"/>
      <c r="R308" s="82"/>
    </row>
    <row r="309" spans="1:18" ht="41.25" customHeight="1">
      <c r="A309" s="25" t="s">
        <v>282</v>
      </c>
      <c r="B309" s="75" t="s">
        <v>49</v>
      </c>
      <c r="C309" s="75" t="s">
        <v>18</v>
      </c>
      <c r="D309" s="27" t="s">
        <v>335</v>
      </c>
      <c r="E309" s="116"/>
      <c r="F309" s="135">
        <f>F310</f>
        <v>41.8</v>
      </c>
      <c r="G309" s="135">
        <f t="shared" si="215"/>
        <v>0</v>
      </c>
      <c r="H309" s="135">
        <f t="shared" si="215"/>
        <v>0</v>
      </c>
      <c r="I309" s="135">
        <f t="shared" si="215"/>
        <v>0</v>
      </c>
      <c r="J309" s="135">
        <f t="shared" si="215"/>
        <v>0</v>
      </c>
      <c r="K309" s="135">
        <f t="shared" si="215"/>
        <v>7.9</v>
      </c>
      <c r="L309" s="135">
        <f t="shared" si="215"/>
        <v>41.8</v>
      </c>
      <c r="M309" s="135">
        <f aca="true" t="shared" si="216" ref="G309:M310">M310</f>
        <v>41.8</v>
      </c>
      <c r="N309" s="177">
        <f t="shared" si="210"/>
        <v>529.1139240506329</v>
      </c>
      <c r="O309" s="185">
        <f t="shared" si="173"/>
        <v>100</v>
      </c>
      <c r="P309" s="185">
        <f t="shared" si="211"/>
        <v>100</v>
      </c>
      <c r="Q309" s="82"/>
      <c r="R309" s="82"/>
    </row>
    <row r="310" spans="1:18" ht="77.25" customHeight="1">
      <c r="A310" s="53" t="s">
        <v>283</v>
      </c>
      <c r="B310" s="75" t="s">
        <v>49</v>
      </c>
      <c r="C310" s="75" t="s">
        <v>18</v>
      </c>
      <c r="D310" s="31" t="s">
        <v>335</v>
      </c>
      <c r="E310" s="186" t="s">
        <v>81</v>
      </c>
      <c r="F310" s="209">
        <f>F311</f>
        <v>41.8</v>
      </c>
      <c r="G310" s="209">
        <f t="shared" si="216"/>
        <v>0</v>
      </c>
      <c r="H310" s="209">
        <f t="shared" si="216"/>
        <v>0</v>
      </c>
      <c r="I310" s="209">
        <f t="shared" si="216"/>
        <v>0</v>
      </c>
      <c r="J310" s="209">
        <f t="shared" si="216"/>
        <v>0</v>
      </c>
      <c r="K310" s="209">
        <f t="shared" si="216"/>
        <v>7.9</v>
      </c>
      <c r="L310" s="209">
        <f t="shared" si="216"/>
        <v>41.8</v>
      </c>
      <c r="M310" s="209">
        <f>M311</f>
        <v>41.8</v>
      </c>
      <c r="N310" s="208">
        <f t="shared" si="210"/>
        <v>529.1139240506329</v>
      </c>
      <c r="O310" s="185">
        <f t="shared" si="173"/>
        <v>100</v>
      </c>
      <c r="P310" s="191">
        <f t="shared" si="211"/>
        <v>100</v>
      </c>
      <c r="Q310" s="82"/>
      <c r="R310" s="82"/>
    </row>
    <row r="311" spans="1:18" ht="28.5" customHeight="1">
      <c r="A311" s="72" t="s">
        <v>284</v>
      </c>
      <c r="B311" s="116" t="s">
        <v>49</v>
      </c>
      <c r="C311" s="116" t="s">
        <v>18</v>
      </c>
      <c r="D311" s="32" t="s">
        <v>335</v>
      </c>
      <c r="E311" s="116" t="s">
        <v>286</v>
      </c>
      <c r="F311" s="135">
        <v>41.8</v>
      </c>
      <c r="G311" s="87"/>
      <c r="H311" s="87"/>
      <c r="I311" s="87"/>
      <c r="J311" s="87"/>
      <c r="K311" s="86">
        <v>7.9</v>
      </c>
      <c r="L311" s="86">
        <v>41.8</v>
      </c>
      <c r="M311" s="86">
        <v>41.8</v>
      </c>
      <c r="N311" s="177">
        <f t="shared" si="210"/>
        <v>529.1139240506329</v>
      </c>
      <c r="O311" s="185">
        <f t="shared" si="173"/>
        <v>100</v>
      </c>
      <c r="P311" s="185">
        <f t="shared" si="211"/>
        <v>100</v>
      </c>
      <c r="Q311" s="82"/>
      <c r="R311" s="82"/>
    </row>
    <row r="312" spans="1:18" ht="13.5">
      <c r="A312" s="100" t="s">
        <v>19</v>
      </c>
      <c r="B312" s="95" t="s">
        <v>49</v>
      </c>
      <c r="C312" s="95" t="s">
        <v>20</v>
      </c>
      <c r="D312" s="95"/>
      <c r="E312" s="95"/>
      <c r="F312" s="92">
        <f aca="true" t="shared" si="217" ref="F312:M312">F313+F336</f>
        <v>8041.8</v>
      </c>
      <c r="G312" s="92">
        <f t="shared" si="217"/>
        <v>32</v>
      </c>
      <c r="H312" s="92">
        <f t="shared" si="217"/>
        <v>32</v>
      </c>
      <c r="I312" s="92">
        <f t="shared" si="217"/>
        <v>32</v>
      </c>
      <c r="J312" s="92">
        <f t="shared" si="217"/>
        <v>32</v>
      </c>
      <c r="K312" s="92">
        <f t="shared" si="217"/>
        <v>1209.7</v>
      </c>
      <c r="L312" s="92">
        <f t="shared" si="217"/>
        <v>6742.8</v>
      </c>
      <c r="M312" s="92">
        <f t="shared" si="217"/>
        <v>5658.400000000001</v>
      </c>
      <c r="N312" s="80">
        <f t="shared" si="210"/>
        <v>467.75233528974127</v>
      </c>
      <c r="O312" s="163">
        <f t="shared" si="173"/>
        <v>83.91766031915525</v>
      </c>
      <c r="P312" s="163">
        <f t="shared" si="211"/>
        <v>70.36235668631402</v>
      </c>
      <c r="Q312" s="82"/>
      <c r="R312" s="82"/>
    </row>
    <row r="313" spans="1:18" ht="18.75" customHeight="1">
      <c r="A313" s="101" t="s">
        <v>21</v>
      </c>
      <c r="B313" s="76" t="s">
        <v>49</v>
      </c>
      <c r="C313" s="76" t="s">
        <v>22</v>
      </c>
      <c r="D313" s="76"/>
      <c r="E313" s="76"/>
      <c r="F313" s="88">
        <f aca="true" t="shared" si="218" ref="F313:M313">F325+F317+F330+F314</f>
        <v>398.4</v>
      </c>
      <c r="G313" s="88">
        <f t="shared" si="218"/>
        <v>32</v>
      </c>
      <c r="H313" s="88">
        <f t="shared" si="218"/>
        <v>32</v>
      </c>
      <c r="I313" s="88">
        <f t="shared" si="218"/>
        <v>32</v>
      </c>
      <c r="J313" s="88">
        <f t="shared" si="218"/>
        <v>32</v>
      </c>
      <c r="K313" s="88">
        <f t="shared" si="218"/>
        <v>303.6</v>
      </c>
      <c r="L313" s="88">
        <f t="shared" si="218"/>
        <v>374.4</v>
      </c>
      <c r="M313" s="88">
        <f t="shared" si="218"/>
        <v>199.8</v>
      </c>
      <c r="N313" s="109">
        <f t="shared" si="210"/>
        <v>65.81027667984189</v>
      </c>
      <c r="O313" s="163">
        <f t="shared" si="173"/>
        <v>53.36538461538463</v>
      </c>
      <c r="P313" s="166">
        <f t="shared" si="211"/>
        <v>50.15060240963856</v>
      </c>
      <c r="Q313" s="82"/>
      <c r="R313" s="82"/>
    </row>
    <row r="314" spans="1:18" ht="67.5" customHeight="1">
      <c r="A314" s="125" t="s">
        <v>187</v>
      </c>
      <c r="B314" s="110" t="s">
        <v>49</v>
      </c>
      <c r="C314" s="41" t="s">
        <v>22</v>
      </c>
      <c r="D314" s="40" t="s">
        <v>185</v>
      </c>
      <c r="E314" s="126"/>
      <c r="F314" s="192">
        <f>F315</f>
        <v>120</v>
      </c>
      <c r="G314" s="192">
        <f aca="true" t="shared" si="219" ref="G314:L314">G315</f>
        <v>0</v>
      </c>
      <c r="H314" s="192">
        <f t="shared" si="219"/>
        <v>0</v>
      </c>
      <c r="I314" s="192">
        <f t="shared" si="219"/>
        <v>0</v>
      </c>
      <c r="J314" s="192">
        <f t="shared" si="219"/>
        <v>0</v>
      </c>
      <c r="K314" s="192">
        <f t="shared" si="219"/>
        <v>60</v>
      </c>
      <c r="L314" s="192">
        <f t="shared" si="219"/>
        <v>120</v>
      </c>
      <c r="M314" s="192">
        <f aca="true" t="shared" si="220" ref="G314:M315">M315</f>
        <v>120</v>
      </c>
      <c r="N314" s="122">
        <f t="shared" si="210"/>
        <v>200</v>
      </c>
      <c r="O314" s="185">
        <f t="shared" si="173"/>
        <v>100</v>
      </c>
      <c r="P314" s="165">
        <f t="shared" si="211"/>
        <v>100</v>
      </c>
      <c r="Q314" s="82"/>
      <c r="R314" s="82"/>
    </row>
    <row r="315" spans="1:18" ht="18.75" customHeight="1">
      <c r="A315" s="68" t="s">
        <v>184</v>
      </c>
      <c r="B315" s="66" t="s">
        <v>49</v>
      </c>
      <c r="C315" s="41" t="s">
        <v>22</v>
      </c>
      <c r="D315" s="32" t="s">
        <v>185</v>
      </c>
      <c r="E315" s="32" t="s">
        <v>188</v>
      </c>
      <c r="F315" s="87">
        <f>F316</f>
        <v>120</v>
      </c>
      <c r="G315" s="87">
        <f t="shared" si="220"/>
        <v>0</v>
      </c>
      <c r="H315" s="87">
        <f t="shared" si="220"/>
        <v>0</v>
      </c>
      <c r="I315" s="87">
        <f t="shared" si="220"/>
        <v>0</v>
      </c>
      <c r="J315" s="87">
        <f t="shared" si="220"/>
        <v>0</v>
      </c>
      <c r="K315" s="87">
        <f t="shared" si="220"/>
        <v>60</v>
      </c>
      <c r="L315" s="87">
        <f t="shared" si="220"/>
        <v>120</v>
      </c>
      <c r="M315" s="87">
        <f>M316</f>
        <v>120</v>
      </c>
      <c r="N315" s="84">
        <f t="shared" si="210"/>
        <v>200</v>
      </c>
      <c r="O315" s="185">
        <f t="shared" si="173"/>
        <v>100</v>
      </c>
      <c r="P315" s="161">
        <f t="shared" si="211"/>
        <v>100</v>
      </c>
      <c r="Q315" s="82"/>
      <c r="R315" s="82"/>
    </row>
    <row r="316" spans="1:18" ht="41.25" customHeight="1">
      <c r="A316" s="22" t="s">
        <v>183</v>
      </c>
      <c r="B316" s="66" t="s">
        <v>49</v>
      </c>
      <c r="C316" s="32" t="s">
        <v>22</v>
      </c>
      <c r="D316" s="32" t="s">
        <v>185</v>
      </c>
      <c r="E316" s="32" t="s">
        <v>186</v>
      </c>
      <c r="F316" s="87">
        <v>120</v>
      </c>
      <c r="G316" s="87"/>
      <c r="H316" s="87"/>
      <c r="I316" s="87"/>
      <c r="J316" s="87"/>
      <c r="K316" s="87">
        <v>60</v>
      </c>
      <c r="L316" s="87">
        <v>120</v>
      </c>
      <c r="M316" s="87">
        <v>120</v>
      </c>
      <c r="N316" s="84">
        <f t="shared" si="210"/>
        <v>200</v>
      </c>
      <c r="O316" s="185">
        <f t="shared" si="173"/>
        <v>100</v>
      </c>
      <c r="P316" s="161">
        <f t="shared" si="211"/>
        <v>100</v>
      </c>
      <c r="Q316" s="82"/>
      <c r="R316" s="82"/>
    </row>
    <row r="317" spans="1:18" ht="27.75" customHeight="1">
      <c r="A317" s="25" t="s">
        <v>273</v>
      </c>
      <c r="B317" s="27" t="s">
        <v>49</v>
      </c>
      <c r="C317" s="41" t="s">
        <v>22</v>
      </c>
      <c r="D317" s="41" t="s">
        <v>277</v>
      </c>
      <c r="E317" s="74"/>
      <c r="F317" s="89">
        <f>F318</f>
        <v>91.2</v>
      </c>
      <c r="G317" s="89">
        <f aca="true" t="shared" si="221" ref="G317:M317">G318</f>
        <v>0</v>
      </c>
      <c r="H317" s="89">
        <f t="shared" si="221"/>
        <v>0</v>
      </c>
      <c r="I317" s="89">
        <f t="shared" si="221"/>
        <v>0</v>
      </c>
      <c r="J317" s="89">
        <f t="shared" si="221"/>
        <v>0</v>
      </c>
      <c r="K317" s="89">
        <f t="shared" si="221"/>
        <v>105.4</v>
      </c>
      <c r="L317" s="89">
        <f t="shared" si="221"/>
        <v>91.2</v>
      </c>
      <c r="M317" s="89">
        <f t="shared" si="221"/>
        <v>3.9</v>
      </c>
      <c r="N317" s="91">
        <f t="shared" si="210"/>
        <v>3.700189753320683</v>
      </c>
      <c r="O317" s="185">
        <f t="shared" si="173"/>
        <v>4.276315789473684</v>
      </c>
      <c r="P317" s="165">
        <f t="shared" si="211"/>
        <v>4.276315789473684</v>
      </c>
      <c r="Q317" s="82"/>
      <c r="R317" s="82"/>
    </row>
    <row r="318" spans="1:18" ht="33" customHeight="1">
      <c r="A318" s="25" t="s">
        <v>274</v>
      </c>
      <c r="B318" s="27" t="s">
        <v>49</v>
      </c>
      <c r="C318" s="27" t="s">
        <v>22</v>
      </c>
      <c r="D318" s="27" t="s">
        <v>278</v>
      </c>
      <c r="E318" s="23"/>
      <c r="F318" s="83">
        <f>F319</f>
        <v>91.2</v>
      </c>
      <c r="G318" s="83">
        <f aca="true" t="shared" si="222" ref="G318:M318">G319</f>
        <v>0</v>
      </c>
      <c r="H318" s="83">
        <f t="shared" si="222"/>
        <v>0</v>
      </c>
      <c r="I318" s="83">
        <f t="shared" si="222"/>
        <v>0</v>
      </c>
      <c r="J318" s="83">
        <f t="shared" si="222"/>
        <v>0</v>
      </c>
      <c r="K318" s="83">
        <f t="shared" si="222"/>
        <v>105.4</v>
      </c>
      <c r="L318" s="83">
        <f t="shared" si="222"/>
        <v>91.2</v>
      </c>
      <c r="M318" s="83">
        <f t="shared" si="222"/>
        <v>3.9</v>
      </c>
      <c r="N318" s="84">
        <f t="shared" si="210"/>
        <v>3.700189753320683</v>
      </c>
      <c r="O318" s="185">
        <f t="shared" si="173"/>
        <v>4.276315789473684</v>
      </c>
      <c r="P318" s="161">
        <f t="shared" si="211"/>
        <v>4.276315789473684</v>
      </c>
      <c r="Q318" s="82"/>
      <c r="R318" s="82"/>
    </row>
    <row r="319" spans="1:18" ht="63.75" customHeight="1">
      <c r="A319" s="25" t="s">
        <v>275</v>
      </c>
      <c r="B319" s="27" t="s">
        <v>49</v>
      </c>
      <c r="C319" s="27" t="s">
        <v>22</v>
      </c>
      <c r="D319" s="27" t="s">
        <v>278</v>
      </c>
      <c r="E319" s="23"/>
      <c r="F319" s="83">
        <f>F320</f>
        <v>91.2</v>
      </c>
      <c r="G319" s="83">
        <f aca="true" t="shared" si="223" ref="G319:M319">G320</f>
        <v>0</v>
      </c>
      <c r="H319" s="83">
        <f t="shared" si="223"/>
        <v>0</v>
      </c>
      <c r="I319" s="83">
        <f t="shared" si="223"/>
        <v>0</v>
      </c>
      <c r="J319" s="83">
        <f t="shared" si="223"/>
        <v>0</v>
      </c>
      <c r="K319" s="83">
        <f t="shared" si="223"/>
        <v>105.4</v>
      </c>
      <c r="L319" s="83">
        <f t="shared" si="223"/>
        <v>91.2</v>
      </c>
      <c r="M319" s="83">
        <f t="shared" si="223"/>
        <v>3.9</v>
      </c>
      <c r="N319" s="84">
        <f t="shared" si="210"/>
        <v>3.700189753320683</v>
      </c>
      <c r="O319" s="185">
        <f t="shared" si="173"/>
        <v>4.276315789473684</v>
      </c>
      <c r="P319" s="161">
        <f t="shared" si="211"/>
        <v>4.276315789473684</v>
      </c>
      <c r="Q319" s="82"/>
      <c r="R319" s="82"/>
    </row>
    <row r="320" spans="1:18" ht="234" customHeight="1">
      <c r="A320" s="70" t="s">
        <v>276</v>
      </c>
      <c r="B320" s="27" t="s">
        <v>49</v>
      </c>
      <c r="C320" s="27" t="s">
        <v>22</v>
      </c>
      <c r="D320" s="27" t="s">
        <v>279</v>
      </c>
      <c r="E320" s="23"/>
      <c r="F320" s="83">
        <f>F321+F323</f>
        <v>91.2</v>
      </c>
      <c r="G320" s="83">
        <f aca="true" t="shared" si="224" ref="G320:M320">G321+G323</f>
        <v>0</v>
      </c>
      <c r="H320" s="83">
        <f t="shared" si="224"/>
        <v>0</v>
      </c>
      <c r="I320" s="83">
        <f t="shared" si="224"/>
        <v>0</v>
      </c>
      <c r="J320" s="83">
        <f t="shared" si="224"/>
        <v>0</v>
      </c>
      <c r="K320" s="83">
        <f t="shared" si="224"/>
        <v>105.4</v>
      </c>
      <c r="L320" s="83">
        <f t="shared" si="224"/>
        <v>91.2</v>
      </c>
      <c r="M320" s="83">
        <f t="shared" si="224"/>
        <v>3.9</v>
      </c>
      <c r="N320" s="84">
        <f t="shared" si="210"/>
        <v>3.700189753320683</v>
      </c>
      <c r="O320" s="185">
        <f t="shared" si="173"/>
        <v>4.276315789473684</v>
      </c>
      <c r="P320" s="161">
        <f t="shared" si="211"/>
        <v>4.276315789473684</v>
      </c>
      <c r="Q320" s="82"/>
      <c r="R320" s="82"/>
    </row>
    <row r="321" spans="1:18" ht="46.5" customHeight="1">
      <c r="A321" s="25" t="s">
        <v>86</v>
      </c>
      <c r="B321" s="27" t="s">
        <v>49</v>
      </c>
      <c r="C321" s="27" t="s">
        <v>22</v>
      </c>
      <c r="D321" s="27" t="s">
        <v>279</v>
      </c>
      <c r="E321" s="27" t="s">
        <v>84</v>
      </c>
      <c r="F321" s="83">
        <f>F322</f>
        <v>87.3</v>
      </c>
      <c r="G321" s="83">
        <f aca="true" t="shared" si="225" ref="G321:M321">G322</f>
        <v>0</v>
      </c>
      <c r="H321" s="83">
        <f t="shared" si="225"/>
        <v>0</v>
      </c>
      <c r="I321" s="83">
        <f t="shared" si="225"/>
        <v>0</v>
      </c>
      <c r="J321" s="83">
        <f t="shared" si="225"/>
        <v>0</v>
      </c>
      <c r="K321" s="83">
        <f t="shared" si="225"/>
        <v>105.4</v>
      </c>
      <c r="L321" s="83">
        <f t="shared" si="225"/>
        <v>87.3</v>
      </c>
      <c r="M321" s="83">
        <f t="shared" si="225"/>
        <v>0</v>
      </c>
      <c r="N321" s="84">
        <f t="shared" si="210"/>
        <v>0</v>
      </c>
      <c r="O321" s="185">
        <f t="shared" si="173"/>
        <v>0</v>
      </c>
      <c r="P321" s="161">
        <f t="shared" si="211"/>
        <v>0</v>
      </c>
      <c r="Q321" s="82"/>
      <c r="R321" s="82"/>
    </row>
    <row r="322" spans="1:18" ht="42" customHeight="1">
      <c r="A322" s="25" t="s">
        <v>87</v>
      </c>
      <c r="B322" s="27" t="s">
        <v>49</v>
      </c>
      <c r="C322" s="27" t="s">
        <v>22</v>
      </c>
      <c r="D322" s="27" t="s">
        <v>279</v>
      </c>
      <c r="E322" s="27" t="s">
        <v>85</v>
      </c>
      <c r="F322" s="83">
        <v>87.3</v>
      </c>
      <c r="G322" s="83"/>
      <c r="H322" s="83"/>
      <c r="I322" s="83"/>
      <c r="J322" s="83"/>
      <c r="K322" s="83">
        <v>105.4</v>
      </c>
      <c r="L322" s="83">
        <v>87.3</v>
      </c>
      <c r="M322" s="83">
        <v>0</v>
      </c>
      <c r="N322" s="84">
        <f t="shared" si="210"/>
        <v>0</v>
      </c>
      <c r="O322" s="185">
        <f t="shared" si="173"/>
        <v>0</v>
      </c>
      <c r="P322" s="161">
        <f t="shared" si="211"/>
        <v>0</v>
      </c>
      <c r="Q322" s="82"/>
      <c r="R322" s="82"/>
    </row>
    <row r="323" spans="1:18" ht="42" customHeight="1">
      <c r="A323" s="68" t="s">
        <v>184</v>
      </c>
      <c r="B323" s="27" t="s">
        <v>49</v>
      </c>
      <c r="C323" s="27" t="s">
        <v>22</v>
      </c>
      <c r="D323" s="27" t="s">
        <v>279</v>
      </c>
      <c r="E323" s="27" t="s">
        <v>188</v>
      </c>
      <c r="F323" s="83">
        <f>F324</f>
        <v>3.9</v>
      </c>
      <c r="G323" s="83">
        <f aca="true" t="shared" si="226" ref="G323:M323">G324</f>
        <v>0</v>
      </c>
      <c r="H323" s="83">
        <f t="shared" si="226"/>
        <v>0</v>
      </c>
      <c r="I323" s="83">
        <f t="shared" si="226"/>
        <v>0</v>
      </c>
      <c r="J323" s="83">
        <f t="shared" si="226"/>
        <v>0</v>
      </c>
      <c r="K323" s="83">
        <f t="shared" si="226"/>
        <v>0</v>
      </c>
      <c r="L323" s="83">
        <f t="shared" si="226"/>
        <v>3.9</v>
      </c>
      <c r="M323" s="83">
        <f t="shared" si="226"/>
        <v>3.9</v>
      </c>
      <c r="N323" s="84"/>
      <c r="O323" s="185">
        <f t="shared" si="173"/>
        <v>100</v>
      </c>
      <c r="P323" s="161">
        <f t="shared" si="211"/>
        <v>100</v>
      </c>
      <c r="Q323" s="82"/>
      <c r="R323" s="82"/>
    </row>
    <row r="324" spans="1:18" ht="42" customHeight="1">
      <c r="A324" s="73" t="s">
        <v>76</v>
      </c>
      <c r="B324" s="27" t="s">
        <v>49</v>
      </c>
      <c r="C324" s="27" t="s">
        <v>22</v>
      </c>
      <c r="D324" s="27" t="s">
        <v>279</v>
      </c>
      <c r="E324" s="27" t="s">
        <v>72</v>
      </c>
      <c r="F324" s="83">
        <v>3.9</v>
      </c>
      <c r="G324" s="83"/>
      <c r="H324" s="83"/>
      <c r="I324" s="83"/>
      <c r="J324" s="83"/>
      <c r="K324" s="83"/>
      <c r="L324" s="83">
        <v>3.9</v>
      </c>
      <c r="M324" s="83">
        <v>3.9</v>
      </c>
      <c r="N324" s="84"/>
      <c r="O324" s="185">
        <f t="shared" si="173"/>
        <v>100</v>
      </c>
      <c r="P324" s="161">
        <f t="shared" si="211"/>
        <v>100</v>
      </c>
      <c r="Q324" s="82"/>
      <c r="R324" s="82"/>
    </row>
    <row r="325" spans="1:18" s="13" customFormat="1" ht="15.75" customHeight="1">
      <c r="A325" s="25" t="s">
        <v>1</v>
      </c>
      <c r="B325" s="27" t="s">
        <v>49</v>
      </c>
      <c r="C325" s="27" t="s">
        <v>22</v>
      </c>
      <c r="D325" s="27" t="s">
        <v>105</v>
      </c>
      <c r="E325" s="27"/>
      <c r="F325" s="83">
        <f>F326</f>
        <v>96</v>
      </c>
      <c r="G325" s="83">
        <f aca="true" t="shared" si="227" ref="G325:L325">G326</f>
        <v>32</v>
      </c>
      <c r="H325" s="83">
        <f t="shared" si="227"/>
        <v>32</v>
      </c>
      <c r="I325" s="83">
        <f t="shared" si="227"/>
        <v>32</v>
      </c>
      <c r="J325" s="83">
        <f t="shared" si="227"/>
        <v>32</v>
      </c>
      <c r="K325" s="83">
        <f t="shared" si="227"/>
        <v>32.8</v>
      </c>
      <c r="L325" s="83">
        <f t="shared" si="227"/>
        <v>72</v>
      </c>
      <c r="M325" s="83">
        <f aca="true" t="shared" si="228" ref="G325:P328">M326</f>
        <v>72</v>
      </c>
      <c r="N325" s="84">
        <f t="shared" si="210"/>
        <v>219.51219512195124</v>
      </c>
      <c r="O325" s="185">
        <f t="shared" si="173"/>
        <v>100</v>
      </c>
      <c r="P325" s="161">
        <f t="shared" si="211"/>
        <v>75</v>
      </c>
      <c r="Q325" s="90"/>
      <c r="R325" s="90"/>
    </row>
    <row r="326" spans="1:18" s="13" customFormat="1" ht="47.25" customHeight="1">
      <c r="A326" s="53" t="s">
        <v>75</v>
      </c>
      <c r="B326" s="31" t="s">
        <v>49</v>
      </c>
      <c r="C326" s="31" t="s">
        <v>22</v>
      </c>
      <c r="D326" s="31" t="s">
        <v>113</v>
      </c>
      <c r="E326" s="31"/>
      <c r="F326" s="127">
        <f>F327</f>
        <v>96</v>
      </c>
      <c r="G326" s="127">
        <f t="shared" si="228"/>
        <v>32</v>
      </c>
      <c r="H326" s="127">
        <f t="shared" si="228"/>
        <v>32</v>
      </c>
      <c r="I326" s="127">
        <f t="shared" si="228"/>
        <v>32</v>
      </c>
      <c r="J326" s="127">
        <f t="shared" si="228"/>
        <v>32</v>
      </c>
      <c r="K326" s="127">
        <f t="shared" si="228"/>
        <v>32.8</v>
      </c>
      <c r="L326" s="127">
        <f t="shared" si="228"/>
        <v>72</v>
      </c>
      <c r="M326" s="127">
        <f t="shared" si="228"/>
        <v>72</v>
      </c>
      <c r="N326" s="108">
        <f t="shared" si="210"/>
        <v>219.51219512195124</v>
      </c>
      <c r="O326" s="185">
        <f t="shared" si="173"/>
        <v>100</v>
      </c>
      <c r="P326" s="164">
        <f t="shared" si="211"/>
        <v>75</v>
      </c>
      <c r="Q326" s="90"/>
      <c r="R326" s="90"/>
    </row>
    <row r="327" spans="1:18" ht="51.75" customHeight="1">
      <c r="A327" s="111" t="s">
        <v>65</v>
      </c>
      <c r="B327" s="32" t="s">
        <v>49</v>
      </c>
      <c r="C327" s="32" t="s">
        <v>22</v>
      </c>
      <c r="D327" s="32" t="s">
        <v>317</v>
      </c>
      <c r="E327" s="32"/>
      <c r="F327" s="87">
        <f>F328</f>
        <v>96</v>
      </c>
      <c r="G327" s="87">
        <f t="shared" si="228"/>
        <v>32</v>
      </c>
      <c r="H327" s="87">
        <f t="shared" si="228"/>
        <v>32</v>
      </c>
      <c r="I327" s="87">
        <f t="shared" si="228"/>
        <v>32</v>
      </c>
      <c r="J327" s="87">
        <f t="shared" si="228"/>
        <v>32</v>
      </c>
      <c r="K327" s="87">
        <f t="shared" si="228"/>
        <v>32.8</v>
      </c>
      <c r="L327" s="87">
        <f t="shared" si="228"/>
        <v>72</v>
      </c>
      <c r="M327" s="87">
        <f t="shared" si="228"/>
        <v>72</v>
      </c>
      <c r="N327" s="87">
        <f t="shared" si="228"/>
        <v>219.51219512195124</v>
      </c>
      <c r="O327" s="185">
        <f t="shared" si="173"/>
        <v>100</v>
      </c>
      <c r="P327" s="210">
        <f t="shared" si="228"/>
        <v>75</v>
      </c>
      <c r="Q327" s="82"/>
      <c r="R327" s="82"/>
    </row>
    <row r="328" spans="1:18" ht="51.75" customHeight="1">
      <c r="A328" s="68" t="s">
        <v>184</v>
      </c>
      <c r="B328" s="32" t="s">
        <v>49</v>
      </c>
      <c r="C328" s="32" t="s">
        <v>22</v>
      </c>
      <c r="D328" s="32" t="s">
        <v>317</v>
      </c>
      <c r="E328" s="32" t="s">
        <v>188</v>
      </c>
      <c r="F328" s="87">
        <f>F329</f>
        <v>96</v>
      </c>
      <c r="G328" s="87">
        <f t="shared" si="228"/>
        <v>32</v>
      </c>
      <c r="H328" s="87">
        <f t="shared" si="228"/>
        <v>32</v>
      </c>
      <c r="I328" s="87">
        <f t="shared" si="228"/>
        <v>32</v>
      </c>
      <c r="J328" s="87">
        <f t="shared" si="228"/>
        <v>32</v>
      </c>
      <c r="K328" s="87">
        <f t="shared" si="228"/>
        <v>32.8</v>
      </c>
      <c r="L328" s="87">
        <f t="shared" si="228"/>
        <v>72</v>
      </c>
      <c r="M328" s="87">
        <f>M329</f>
        <v>72</v>
      </c>
      <c r="N328" s="87">
        <f>N329</f>
        <v>219.51219512195124</v>
      </c>
      <c r="O328" s="185">
        <f t="shared" si="173"/>
        <v>100</v>
      </c>
      <c r="P328" s="210">
        <f>P329</f>
        <v>75</v>
      </c>
      <c r="Q328" s="82"/>
      <c r="R328" s="82"/>
    </row>
    <row r="329" spans="1:18" ht="43.5" customHeight="1">
      <c r="A329" s="73" t="s">
        <v>76</v>
      </c>
      <c r="B329" s="112" t="s">
        <v>49</v>
      </c>
      <c r="C329" s="113" t="s">
        <v>22</v>
      </c>
      <c r="D329" s="114" t="s">
        <v>317</v>
      </c>
      <c r="E329" s="114" t="s">
        <v>72</v>
      </c>
      <c r="F329" s="204">
        <v>96</v>
      </c>
      <c r="G329" s="204">
        <v>32</v>
      </c>
      <c r="H329" s="204">
        <v>32</v>
      </c>
      <c r="I329" s="204">
        <v>32</v>
      </c>
      <c r="J329" s="204">
        <v>32</v>
      </c>
      <c r="K329" s="86">
        <v>32.8</v>
      </c>
      <c r="L329" s="86">
        <v>72</v>
      </c>
      <c r="M329" s="86">
        <v>72</v>
      </c>
      <c r="N329" s="84">
        <f t="shared" si="210"/>
        <v>219.51219512195124</v>
      </c>
      <c r="O329" s="185">
        <f t="shared" si="173"/>
        <v>100</v>
      </c>
      <c r="P329" s="161">
        <f t="shared" si="211"/>
        <v>75</v>
      </c>
      <c r="Q329" s="82"/>
      <c r="R329" s="82"/>
    </row>
    <row r="330" spans="1:18" ht="57" customHeight="1">
      <c r="A330" s="25" t="s">
        <v>370</v>
      </c>
      <c r="B330" s="32" t="s">
        <v>49</v>
      </c>
      <c r="C330" s="32" t="s">
        <v>22</v>
      </c>
      <c r="D330" s="27" t="s">
        <v>113</v>
      </c>
      <c r="E330" s="32"/>
      <c r="F330" s="87">
        <f>F331</f>
        <v>91.2</v>
      </c>
      <c r="G330" s="87">
        <f aca="true" t="shared" si="229" ref="G330:M330">G331</f>
        <v>0</v>
      </c>
      <c r="H330" s="87">
        <f t="shared" si="229"/>
        <v>0</v>
      </c>
      <c r="I330" s="87">
        <f t="shared" si="229"/>
        <v>0</v>
      </c>
      <c r="J330" s="87">
        <f t="shared" si="229"/>
        <v>0</v>
      </c>
      <c r="K330" s="87">
        <f t="shared" si="229"/>
        <v>105.4</v>
      </c>
      <c r="L330" s="87">
        <f t="shared" si="229"/>
        <v>91.2</v>
      </c>
      <c r="M330" s="87">
        <f t="shared" si="229"/>
        <v>3.9</v>
      </c>
      <c r="N330" s="84">
        <f t="shared" si="210"/>
        <v>3.700189753320683</v>
      </c>
      <c r="O330" s="185">
        <f t="shared" si="173"/>
        <v>4.276315789473684</v>
      </c>
      <c r="P330" s="161">
        <f t="shared" si="211"/>
        <v>4.276315789473684</v>
      </c>
      <c r="Q330" s="82"/>
      <c r="R330" s="82"/>
    </row>
    <row r="331" spans="1:18" ht="245.25" customHeight="1">
      <c r="A331" s="70" t="s">
        <v>280</v>
      </c>
      <c r="B331" s="32" t="s">
        <v>49</v>
      </c>
      <c r="C331" s="32" t="s">
        <v>22</v>
      </c>
      <c r="D331" s="27" t="s">
        <v>369</v>
      </c>
      <c r="E331" s="32"/>
      <c r="F331" s="87">
        <f>F332+F334</f>
        <v>91.2</v>
      </c>
      <c r="G331" s="87">
        <f aca="true" t="shared" si="230" ref="G331:M331">G332+G334</f>
        <v>0</v>
      </c>
      <c r="H331" s="87">
        <f t="shared" si="230"/>
        <v>0</v>
      </c>
      <c r="I331" s="87">
        <f t="shared" si="230"/>
        <v>0</v>
      </c>
      <c r="J331" s="87">
        <f t="shared" si="230"/>
        <v>0</v>
      </c>
      <c r="K331" s="87">
        <f t="shared" si="230"/>
        <v>105.4</v>
      </c>
      <c r="L331" s="87">
        <f t="shared" si="230"/>
        <v>91.2</v>
      </c>
      <c r="M331" s="87">
        <f t="shared" si="230"/>
        <v>3.9</v>
      </c>
      <c r="N331" s="84">
        <f t="shared" si="210"/>
        <v>3.700189753320683</v>
      </c>
      <c r="O331" s="185">
        <f t="shared" si="173"/>
        <v>4.276315789473684</v>
      </c>
      <c r="P331" s="161">
        <f t="shared" si="211"/>
        <v>4.276315789473684</v>
      </c>
      <c r="Q331" s="82"/>
      <c r="R331" s="82"/>
    </row>
    <row r="332" spans="1:18" ht="43.5" customHeight="1">
      <c r="A332" s="25" t="s">
        <v>86</v>
      </c>
      <c r="B332" s="32" t="s">
        <v>49</v>
      </c>
      <c r="C332" s="32" t="s">
        <v>22</v>
      </c>
      <c r="D332" s="27" t="s">
        <v>369</v>
      </c>
      <c r="E332" s="32" t="s">
        <v>84</v>
      </c>
      <c r="F332" s="87">
        <f>F333</f>
        <v>87.3</v>
      </c>
      <c r="G332" s="87">
        <f aca="true" t="shared" si="231" ref="G332:M332">G333</f>
        <v>0</v>
      </c>
      <c r="H332" s="87">
        <f t="shared" si="231"/>
        <v>0</v>
      </c>
      <c r="I332" s="87">
        <f t="shared" si="231"/>
        <v>0</v>
      </c>
      <c r="J332" s="87">
        <f t="shared" si="231"/>
        <v>0</v>
      </c>
      <c r="K332" s="87">
        <f t="shared" si="231"/>
        <v>105.4</v>
      </c>
      <c r="L332" s="87">
        <f t="shared" si="231"/>
        <v>87.3</v>
      </c>
      <c r="M332" s="87">
        <f t="shared" si="231"/>
        <v>0</v>
      </c>
      <c r="N332" s="84">
        <f t="shared" si="210"/>
        <v>0</v>
      </c>
      <c r="O332" s="185">
        <f t="shared" si="173"/>
        <v>0</v>
      </c>
      <c r="P332" s="161">
        <f t="shared" si="211"/>
        <v>0</v>
      </c>
      <c r="Q332" s="82"/>
      <c r="R332" s="82"/>
    </row>
    <row r="333" spans="1:18" ht="43.5" customHeight="1">
      <c r="A333" s="53" t="s">
        <v>87</v>
      </c>
      <c r="B333" s="43" t="s">
        <v>49</v>
      </c>
      <c r="C333" s="43" t="s">
        <v>22</v>
      </c>
      <c r="D333" s="31" t="s">
        <v>369</v>
      </c>
      <c r="E333" s="43" t="s">
        <v>85</v>
      </c>
      <c r="F333" s="129">
        <v>87.3</v>
      </c>
      <c r="G333" s="129"/>
      <c r="H333" s="129"/>
      <c r="I333" s="129"/>
      <c r="J333" s="129"/>
      <c r="K333" s="130">
        <v>105.4</v>
      </c>
      <c r="L333" s="130">
        <v>87.3</v>
      </c>
      <c r="M333" s="130">
        <v>0</v>
      </c>
      <c r="N333" s="108">
        <f t="shared" si="210"/>
        <v>0</v>
      </c>
      <c r="O333" s="185">
        <f t="shared" si="173"/>
        <v>0</v>
      </c>
      <c r="P333" s="164">
        <f t="shared" si="211"/>
        <v>0</v>
      </c>
      <c r="Q333" s="82"/>
      <c r="R333" s="82"/>
    </row>
    <row r="334" spans="1:18" ht="43.5" customHeight="1">
      <c r="A334" s="68" t="s">
        <v>184</v>
      </c>
      <c r="B334" s="32" t="s">
        <v>49</v>
      </c>
      <c r="C334" s="43" t="s">
        <v>22</v>
      </c>
      <c r="D334" s="31" t="s">
        <v>369</v>
      </c>
      <c r="E334" s="32" t="s">
        <v>188</v>
      </c>
      <c r="F334" s="87">
        <f>F335</f>
        <v>3.9</v>
      </c>
      <c r="G334" s="87">
        <f aca="true" t="shared" si="232" ref="G334:M334">G335</f>
        <v>0</v>
      </c>
      <c r="H334" s="87">
        <f t="shared" si="232"/>
        <v>0</v>
      </c>
      <c r="I334" s="87">
        <f t="shared" si="232"/>
        <v>0</v>
      </c>
      <c r="J334" s="87">
        <f t="shared" si="232"/>
        <v>0</v>
      </c>
      <c r="K334" s="87">
        <f t="shared" si="232"/>
        <v>0</v>
      </c>
      <c r="L334" s="87">
        <f t="shared" si="232"/>
        <v>3.9</v>
      </c>
      <c r="M334" s="87">
        <f t="shared" si="232"/>
        <v>3.9</v>
      </c>
      <c r="N334" s="84"/>
      <c r="O334" s="185">
        <f t="shared" si="173"/>
        <v>100</v>
      </c>
      <c r="P334" s="164">
        <f t="shared" si="211"/>
        <v>100</v>
      </c>
      <c r="Q334" s="82"/>
      <c r="R334" s="82"/>
    </row>
    <row r="335" spans="1:18" ht="43.5" customHeight="1">
      <c r="A335" s="73" t="s">
        <v>76</v>
      </c>
      <c r="B335" s="32" t="s">
        <v>49</v>
      </c>
      <c r="C335" s="43" t="s">
        <v>22</v>
      </c>
      <c r="D335" s="31" t="s">
        <v>369</v>
      </c>
      <c r="E335" s="32" t="s">
        <v>72</v>
      </c>
      <c r="F335" s="87">
        <v>3.9</v>
      </c>
      <c r="G335" s="87"/>
      <c r="H335" s="87"/>
      <c r="I335" s="87"/>
      <c r="J335" s="87"/>
      <c r="K335" s="86"/>
      <c r="L335" s="86">
        <v>3.9</v>
      </c>
      <c r="M335" s="86">
        <v>3.9</v>
      </c>
      <c r="N335" s="84"/>
      <c r="O335" s="185">
        <f aca="true" t="shared" si="233" ref="O335:O400">M335/L335*100</f>
        <v>100</v>
      </c>
      <c r="P335" s="164">
        <f t="shared" si="211"/>
        <v>100</v>
      </c>
      <c r="Q335" s="82"/>
      <c r="R335" s="82"/>
    </row>
    <row r="336" spans="1:18" ht="13.5">
      <c r="A336" s="69" t="s">
        <v>195</v>
      </c>
      <c r="B336" s="76" t="s">
        <v>49</v>
      </c>
      <c r="C336" s="76" t="s">
        <v>192</v>
      </c>
      <c r="D336" s="32"/>
      <c r="E336" s="32"/>
      <c r="F336" s="92">
        <f>F337</f>
        <v>7643.400000000001</v>
      </c>
      <c r="G336" s="92">
        <f aca="true" t="shared" si="234" ref="G336:M336">G337</f>
        <v>0</v>
      </c>
      <c r="H336" s="92">
        <f t="shared" si="234"/>
        <v>0</v>
      </c>
      <c r="I336" s="92">
        <f t="shared" si="234"/>
        <v>0</v>
      </c>
      <c r="J336" s="92">
        <f t="shared" si="234"/>
        <v>0</v>
      </c>
      <c r="K336" s="92">
        <f t="shared" si="234"/>
        <v>906.1</v>
      </c>
      <c r="L336" s="92">
        <f>L337</f>
        <v>6368.400000000001</v>
      </c>
      <c r="M336" s="92">
        <f t="shared" si="234"/>
        <v>5458.6</v>
      </c>
      <c r="N336" s="109">
        <f t="shared" si="210"/>
        <v>602.4279880807858</v>
      </c>
      <c r="O336" s="163">
        <f t="shared" si="233"/>
        <v>85.71383707053577</v>
      </c>
      <c r="P336" s="163">
        <f t="shared" si="211"/>
        <v>71.41586205091974</v>
      </c>
      <c r="Q336" s="82"/>
      <c r="R336" s="82"/>
    </row>
    <row r="337" spans="1:18" ht="25.5" customHeight="1">
      <c r="A337" s="115" t="s">
        <v>199</v>
      </c>
      <c r="B337" s="41" t="s">
        <v>49</v>
      </c>
      <c r="C337" s="110" t="s">
        <v>192</v>
      </c>
      <c r="D337" s="40" t="s">
        <v>201</v>
      </c>
      <c r="E337" s="40"/>
      <c r="F337" s="192">
        <f>F338</f>
        <v>7643.400000000001</v>
      </c>
      <c r="G337" s="192">
        <f aca="true" t="shared" si="235" ref="G337:M337">G338</f>
        <v>0</v>
      </c>
      <c r="H337" s="192">
        <f t="shared" si="235"/>
        <v>0</v>
      </c>
      <c r="I337" s="192">
        <f t="shared" si="235"/>
        <v>0</v>
      </c>
      <c r="J337" s="192">
        <f t="shared" si="235"/>
        <v>0</v>
      </c>
      <c r="K337" s="192">
        <f t="shared" si="235"/>
        <v>906.1</v>
      </c>
      <c r="L337" s="192">
        <f>L338</f>
        <v>6368.400000000001</v>
      </c>
      <c r="M337" s="192">
        <f t="shared" si="235"/>
        <v>5458.6</v>
      </c>
      <c r="N337" s="91">
        <f t="shared" si="210"/>
        <v>602.4279880807858</v>
      </c>
      <c r="O337" s="185">
        <f t="shared" si="233"/>
        <v>85.71383707053577</v>
      </c>
      <c r="P337" s="165">
        <f t="shared" si="211"/>
        <v>71.41586205091974</v>
      </c>
      <c r="Q337" s="82"/>
      <c r="R337" s="82"/>
    </row>
    <row r="338" spans="1:18" ht="36" customHeight="1">
      <c r="A338" s="70" t="s">
        <v>197</v>
      </c>
      <c r="B338" s="27" t="s">
        <v>49</v>
      </c>
      <c r="C338" s="66" t="s">
        <v>192</v>
      </c>
      <c r="D338" s="32" t="s">
        <v>200</v>
      </c>
      <c r="E338" s="32"/>
      <c r="F338" s="87">
        <f>F339</f>
        <v>7643.400000000001</v>
      </c>
      <c r="G338" s="87">
        <f aca="true" t="shared" si="236" ref="G338:M338">G339</f>
        <v>0</v>
      </c>
      <c r="H338" s="87">
        <f t="shared" si="236"/>
        <v>0</v>
      </c>
      <c r="I338" s="87">
        <f t="shared" si="236"/>
        <v>0</v>
      </c>
      <c r="J338" s="87">
        <f t="shared" si="236"/>
        <v>0</v>
      </c>
      <c r="K338" s="87">
        <f t="shared" si="236"/>
        <v>906.1</v>
      </c>
      <c r="L338" s="87">
        <f>L339</f>
        <v>6368.400000000001</v>
      </c>
      <c r="M338" s="87">
        <f t="shared" si="236"/>
        <v>5458.6</v>
      </c>
      <c r="N338" s="84">
        <f t="shared" si="210"/>
        <v>602.4279880807858</v>
      </c>
      <c r="O338" s="185">
        <f t="shared" si="233"/>
        <v>85.71383707053577</v>
      </c>
      <c r="P338" s="161">
        <f t="shared" si="211"/>
        <v>71.41586205091974</v>
      </c>
      <c r="Q338" s="82"/>
      <c r="R338" s="82"/>
    </row>
    <row r="339" spans="1:18" ht="81.75" customHeight="1">
      <c r="A339" s="25" t="s">
        <v>196</v>
      </c>
      <c r="B339" s="27" t="s">
        <v>49</v>
      </c>
      <c r="C339" s="66" t="s">
        <v>192</v>
      </c>
      <c r="D339" s="32" t="s">
        <v>198</v>
      </c>
      <c r="E339" s="32"/>
      <c r="F339" s="87">
        <f>F344+F340+F342</f>
        <v>7643.400000000001</v>
      </c>
      <c r="G339" s="87">
        <f aca="true" t="shared" si="237" ref="G339:M339">G344+G340+G342</f>
        <v>0</v>
      </c>
      <c r="H339" s="87">
        <f t="shared" si="237"/>
        <v>0</v>
      </c>
      <c r="I339" s="87">
        <f t="shared" si="237"/>
        <v>0</v>
      </c>
      <c r="J339" s="87">
        <f t="shared" si="237"/>
        <v>0</v>
      </c>
      <c r="K339" s="87">
        <f t="shared" si="237"/>
        <v>906.1</v>
      </c>
      <c r="L339" s="87">
        <f t="shared" si="237"/>
        <v>6368.400000000001</v>
      </c>
      <c r="M339" s="87">
        <f t="shared" si="237"/>
        <v>5458.6</v>
      </c>
      <c r="N339" s="84">
        <f t="shared" si="210"/>
        <v>602.4279880807858</v>
      </c>
      <c r="O339" s="185">
        <f t="shared" si="233"/>
        <v>85.71383707053577</v>
      </c>
      <c r="P339" s="161">
        <f t="shared" si="211"/>
        <v>71.41586205091974</v>
      </c>
      <c r="Q339" s="82"/>
      <c r="R339" s="82"/>
    </row>
    <row r="340" spans="1:18" ht="32.25" customHeight="1">
      <c r="A340" s="68" t="s">
        <v>184</v>
      </c>
      <c r="B340" s="27" t="s">
        <v>49</v>
      </c>
      <c r="C340" s="66" t="s">
        <v>192</v>
      </c>
      <c r="D340" s="32" t="s">
        <v>306</v>
      </c>
      <c r="E340" s="32" t="s">
        <v>188</v>
      </c>
      <c r="F340" s="87">
        <f>F341</f>
        <v>5458.6</v>
      </c>
      <c r="G340" s="87">
        <f aca="true" t="shared" si="238" ref="G340:M340">G341</f>
        <v>0</v>
      </c>
      <c r="H340" s="87">
        <f t="shared" si="238"/>
        <v>0</v>
      </c>
      <c r="I340" s="87">
        <f t="shared" si="238"/>
        <v>0</v>
      </c>
      <c r="J340" s="87">
        <f t="shared" si="238"/>
        <v>0</v>
      </c>
      <c r="K340" s="87">
        <f t="shared" si="238"/>
        <v>0</v>
      </c>
      <c r="L340" s="87">
        <f>L341</f>
        <v>5458.6</v>
      </c>
      <c r="M340" s="87">
        <f t="shared" si="238"/>
        <v>5458.6</v>
      </c>
      <c r="N340" s="84" t="e">
        <f t="shared" si="210"/>
        <v>#DIV/0!</v>
      </c>
      <c r="O340" s="185">
        <f t="shared" si="233"/>
        <v>100</v>
      </c>
      <c r="P340" s="161">
        <f t="shared" si="211"/>
        <v>100</v>
      </c>
      <c r="Q340" s="82"/>
      <c r="R340" s="82"/>
    </row>
    <row r="341" spans="1:18" ht="50.25" customHeight="1">
      <c r="A341" s="70" t="s">
        <v>362</v>
      </c>
      <c r="B341" s="27" t="s">
        <v>49</v>
      </c>
      <c r="C341" s="66" t="s">
        <v>192</v>
      </c>
      <c r="D341" s="32" t="s">
        <v>306</v>
      </c>
      <c r="E341" s="32" t="s">
        <v>194</v>
      </c>
      <c r="F341" s="87">
        <v>5458.6</v>
      </c>
      <c r="G341" s="87"/>
      <c r="H341" s="87"/>
      <c r="I341" s="87"/>
      <c r="J341" s="87"/>
      <c r="K341" s="87">
        <v>0</v>
      </c>
      <c r="L341" s="87">
        <v>5458.6</v>
      </c>
      <c r="M341" s="87">
        <v>5458.6</v>
      </c>
      <c r="N341" s="84" t="e">
        <f t="shared" si="210"/>
        <v>#DIV/0!</v>
      </c>
      <c r="O341" s="185">
        <f t="shared" si="233"/>
        <v>100</v>
      </c>
      <c r="P341" s="161">
        <f t="shared" si="211"/>
        <v>100</v>
      </c>
      <c r="Q341" s="82"/>
      <c r="R341" s="82"/>
    </row>
    <row r="342" spans="1:18" ht="30" customHeight="1">
      <c r="A342" s="68" t="s">
        <v>157</v>
      </c>
      <c r="B342" s="27" t="s">
        <v>49</v>
      </c>
      <c r="C342" s="66" t="s">
        <v>192</v>
      </c>
      <c r="D342" s="32" t="s">
        <v>306</v>
      </c>
      <c r="E342" s="32" t="s">
        <v>160</v>
      </c>
      <c r="F342" s="87">
        <f>F343</f>
        <v>1275</v>
      </c>
      <c r="G342" s="87">
        <f aca="true" t="shared" si="239" ref="G342:M342">G343</f>
        <v>0</v>
      </c>
      <c r="H342" s="87">
        <f t="shared" si="239"/>
        <v>0</v>
      </c>
      <c r="I342" s="87">
        <f t="shared" si="239"/>
        <v>0</v>
      </c>
      <c r="J342" s="87">
        <f t="shared" si="239"/>
        <v>0</v>
      </c>
      <c r="K342" s="87">
        <f t="shared" si="239"/>
        <v>0</v>
      </c>
      <c r="L342" s="87">
        <f t="shared" si="239"/>
        <v>0</v>
      </c>
      <c r="M342" s="87">
        <f t="shared" si="239"/>
        <v>0</v>
      </c>
      <c r="N342" s="84"/>
      <c r="O342" s="185" t="e">
        <f t="shared" si="233"/>
        <v>#DIV/0!</v>
      </c>
      <c r="P342" s="161">
        <f t="shared" si="211"/>
        <v>0</v>
      </c>
      <c r="Q342" s="82"/>
      <c r="R342" s="82"/>
    </row>
    <row r="343" spans="1:18" ht="50.25" customHeight="1">
      <c r="A343" s="70" t="s">
        <v>261</v>
      </c>
      <c r="B343" s="27" t="s">
        <v>49</v>
      </c>
      <c r="C343" s="66" t="s">
        <v>192</v>
      </c>
      <c r="D343" s="32" t="s">
        <v>306</v>
      </c>
      <c r="E343" s="32" t="s">
        <v>159</v>
      </c>
      <c r="F343" s="87">
        <v>1275</v>
      </c>
      <c r="G343" s="87"/>
      <c r="H343" s="87"/>
      <c r="I343" s="87"/>
      <c r="J343" s="87"/>
      <c r="K343" s="87"/>
      <c r="L343" s="87">
        <v>0</v>
      </c>
      <c r="M343" s="87">
        <v>0</v>
      </c>
      <c r="N343" s="84"/>
      <c r="O343" s="185" t="e">
        <f t="shared" si="233"/>
        <v>#DIV/0!</v>
      </c>
      <c r="P343" s="161">
        <f t="shared" si="211"/>
        <v>0</v>
      </c>
      <c r="Q343" s="82"/>
      <c r="R343" s="82"/>
    </row>
    <row r="344" spans="1:18" ht="18.75" customHeight="1">
      <c r="A344" s="68" t="s">
        <v>157</v>
      </c>
      <c r="B344" s="27" t="s">
        <v>49</v>
      </c>
      <c r="C344" s="66" t="s">
        <v>192</v>
      </c>
      <c r="D344" s="32" t="s">
        <v>193</v>
      </c>
      <c r="E344" s="32" t="s">
        <v>160</v>
      </c>
      <c r="F344" s="87">
        <f>F345</f>
        <v>909.8</v>
      </c>
      <c r="G344" s="87">
        <f aca="true" t="shared" si="240" ref="G344:M344">G345</f>
        <v>0</v>
      </c>
      <c r="H344" s="87">
        <f t="shared" si="240"/>
        <v>0</v>
      </c>
      <c r="I344" s="87">
        <f t="shared" si="240"/>
        <v>0</v>
      </c>
      <c r="J344" s="87">
        <f t="shared" si="240"/>
        <v>0</v>
      </c>
      <c r="K344" s="87">
        <f t="shared" si="240"/>
        <v>906.1</v>
      </c>
      <c r="L344" s="87">
        <f>L345</f>
        <v>909.8</v>
      </c>
      <c r="M344" s="87">
        <f t="shared" si="240"/>
        <v>0</v>
      </c>
      <c r="N344" s="84">
        <f t="shared" si="210"/>
        <v>0</v>
      </c>
      <c r="O344" s="185">
        <f t="shared" si="233"/>
        <v>0</v>
      </c>
      <c r="P344" s="161">
        <f t="shared" si="211"/>
        <v>0</v>
      </c>
      <c r="Q344" s="82"/>
      <c r="R344" s="82"/>
    </row>
    <row r="345" spans="1:18" ht="57.75" customHeight="1">
      <c r="A345" s="70" t="s">
        <v>261</v>
      </c>
      <c r="B345" s="27" t="s">
        <v>49</v>
      </c>
      <c r="C345" s="66" t="s">
        <v>192</v>
      </c>
      <c r="D345" s="32" t="s">
        <v>193</v>
      </c>
      <c r="E345" s="32" t="s">
        <v>159</v>
      </c>
      <c r="F345" s="87">
        <v>909.8</v>
      </c>
      <c r="G345" s="87"/>
      <c r="H345" s="87"/>
      <c r="I345" s="87"/>
      <c r="J345" s="87"/>
      <c r="K345" s="86">
        <v>906.1</v>
      </c>
      <c r="L345" s="86">
        <v>909.8</v>
      </c>
      <c r="M345" s="86">
        <v>0</v>
      </c>
      <c r="N345" s="84">
        <f t="shared" si="210"/>
        <v>0</v>
      </c>
      <c r="O345" s="185">
        <f t="shared" si="233"/>
        <v>0</v>
      </c>
      <c r="P345" s="161">
        <f t="shared" si="211"/>
        <v>0</v>
      </c>
      <c r="Q345" s="82"/>
      <c r="R345" s="82"/>
    </row>
    <row r="346" spans="1:18" ht="13.5">
      <c r="A346" s="36" t="s">
        <v>23</v>
      </c>
      <c r="B346" s="34" t="s">
        <v>49</v>
      </c>
      <c r="C346" s="93" t="s">
        <v>25</v>
      </c>
      <c r="D346" s="95"/>
      <c r="E346" s="95" t="s">
        <v>24</v>
      </c>
      <c r="F346" s="92">
        <f>F347+F352</f>
        <v>20</v>
      </c>
      <c r="G346" s="92">
        <f aca="true" t="shared" si="241" ref="G346:L346">G347+G352</f>
        <v>0</v>
      </c>
      <c r="H346" s="92">
        <f t="shared" si="241"/>
        <v>0</v>
      </c>
      <c r="I346" s="92">
        <f t="shared" si="241"/>
        <v>0</v>
      </c>
      <c r="J346" s="92">
        <f t="shared" si="241"/>
        <v>0</v>
      </c>
      <c r="K346" s="92">
        <f t="shared" si="241"/>
        <v>66.8</v>
      </c>
      <c r="L346" s="92">
        <f t="shared" si="241"/>
        <v>15</v>
      </c>
      <c r="M346" s="92">
        <f>M347+M352</f>
        <v>0</v>
      </c>
      <c r="N346" s="80">
        <f t="shared" si="210"/>
        <v>0</v>
      </c>
      <c r="O346" s="163">
        <f t="shared" si="233"/>
        <v>0</v>
      </c>
      <c r="P346" s="163">
        <f t="shared" si="211"/>
        <v>0</v>
      </c>
      <c r="Q346" s="82"/>
      <c r="R346" s="82"/>
    </row>
    <row r="347" spans="1:18" ht="13.5">
      <c r="A347" s="62" t="s">
        <v>26</v>
      </c>
      <c r="B347" s="63" t="s">
        <v>49</v>
      </c>
      <c r="C347" s="63" t="s">
        <v>27</v>
      </c>
      <c r="D347" s="94" t="s">
        <v>24</v>
      </c>
      <c r="E347" s="94" t="s">
        <v>24</v>
      </c>
      <c r="F347" s="211">
        <f>F348</f>
        <v>20</v>
      </c>
      <c r="G347" s="211">
        <f aca="true" t="shared" si="242" ref="G347:L347">G348</f>
        <v>0</v>
      </c>
      <c r="H347" s="211">
        <f t="shared" si="242"/>
        <v>0</v>
      </c>
      <c r="I347" s="211">
        <f t="shared" si="242"/>
        <v>0</v>
      </c>
      <c r="J347" s="211">
        <f t="shared" si="242"/>
        <v>0</v>
      </c>
      <c r="K347" s="211">
        <f t="shared" si="242"/>
        <v>16.8</v>
      </c>
      <c r="L347" s="211">
        <f t="shared" si="242"/>
        <v>15</v>
      </c>
      <c r="M347" s="211">
        <f aca="true" t="shared" si="243" ref="G347:M348">M348</f>
        <v>0</v>
      </c>
      <c r="N347" s="183">
        <f t="shared" si="210"/>
        <v>0</v>
      </c>
      <c r="O347" s="163">
        <f t="shared" si="233"/>
        <v>0</v>
      </c>
      <c r="P347" s="166">
        <f t="shared" si="211"/>
        <v>0</v>
      </c>
      <c r="Q347" s="82"/>
      <c r="R347" s="82"/>
    </row>
    <row r="348" spans="1:18" ht="27.75" customHeight="1">
      <c r="A348" s="64" t="s">
        <v>67</v>
      </c>
      <c r="B348" s="65" t="s">
        <v>49</v>
      </c>
      <c r="C348" s="65" t="s">
        <v>27</v>
      </c>
      <c r="D348" s="65" t="s">
        <v>115</v>
      </c>
      <c r="E348" s="65"/>
      <c r="F348" s="137">
        <f>F349</f>
        <v>20</v>
      </c>
      <c r="G348" s="137">
        <f t="shared" si="243"/>
        <v>0</v>
      </c>
      <c r="H348" s="137">
        <f t="shared" si="243"/>
        <v>0</v>
      </c>
      <c r="I348" s="137">
        <f t="shared" si="243"/>
        <v>0</v>
      </c>
      <c r="J348" s="137">
        <f t="shared" si="243"/>
        <v>0</v>
      </c>
      <c r="K348" s="137">
        <f t="shared" si="243"/>
        <v>16.8</v>
      </c>
      <c r="L348" s="137">
        <f t="shared" si="243"/>
        <v>15</v>
      </c>
      <c r="M348" s="137">
        <f aca="true" t="shared" si="244" ref="G348:M350">M349</f>
        <v>0</v>
      </c>
      <c r="N348" s="177">
        <f t="shared" si="210"/>
        <v>0</v>
      </c>
      <c r="O348" s="185">
        <f t="shared" si="233"/>
        <v>0</v>
      </c>
      <c r="P348" s="185">
        <f t="shared" si="211"/>
        <v>0</v>
      </c>
      <c r="Q348" s="82"/>
      <c r="R348" s="82"/>
    </row>
    <row r="349" spans="1:18" ht="27" customHeight="1">
      <c r="A349" s="64" t="s">
        <v>66</v>
      </c>
      <c r="B349" s="65" t="s">
        <v>49</v>
      </c>
      <c r="C349" s="65" t="s">
        <v>27</v>
      </c>
      <c r="D349" s="65" t="s">
        <v>114</v>
      </c>
      <c r="E349" s="65"/>
      <c r="F349" s="137">
        <f>F350</f>
        <v>20</v>
      </c>
      <c r="G349" s="137">
        <f t="shared" si="244"/>
        <v>0</v>
      </c>
      <c r="H349" s="137">
        <f t="shared" si="244"/>
        <v>0</v>
      </c>
      <c r="I349" s="137">
        <f t="shared" si="244"/>
        <v>0</v>
      </c>
      <c r="J349" s="137">
        <f t="shared" si="244"/>
        <v>0</v>
      </c>
      <c r="K349" s="137">
        <f t="shared" si="244"/>
        <v>16.8</v>
      </c>
      <c r="L349" s="137">
        <f t="shared" si="244"/>
        <v>15</v>
      </c>
      <c r="M349" s="137">
        <f t="shared" si="244"/>
        <v>0</v>
      </c>
      <c r="N349" s="177">
        <f t="shared" si="210"/>
        <v>0</v>
      </c>
      <c r="O349" s="185">
        <f t="shared" si="233"/>
        <v>0</v>
      </c>
      <c r="P349" s="185">
        <f t="shared" si="211"/>
        <v>0</v>
      </c>
      <c r="Q349" s="82"/>
      <c r="R349" s="82"/>
    </row>
    <row r="350" spans="1:18" ht="46.5" customHeight="1">
      <c r="A350" s="64" t="s">
        <v>325</v>
      </c>
      <c r="B350" s="65" t="s">
        <v>49</v>
      </c>
      <c r="C350" s="65" t="s">
        <v>27</v>
      </c>
      <c r="D350" s="65" t="s">
        <v>114</v>
      </c>
      <c r="E350" s="65" t="s">
        <v>84</v>
      </c>
      <c r="F350" s="137">
        <f>F351</f>
        <v>20</v>
      </c>
      <c r="G350" s="137">
        <f t="shared" si="244"/>
        <v>0</v>
      </c>
      <c r="H350" s="137">
        <f t="shared" si="244"/>
        <v>0</v>
      </c>
      <c r="I350" s="137">
        <f t="shared" si="244"/>
        <v>0</v>
      </c>
      <c r="J350" s="137">
        <f t="shared" si="244"/>
        <v>0</v>
      </c>
      <c r="K350" s="137">
        <f t="shared" si="244"/>
        <v>16.8</v>
      </c>
      <c r="L350" s="137">
        <f t="shared" si="244"/>
        <v>15</v>
      </c>
      <c r="M350" s="137">
        <f t="shared" si="244"/>
        <v>0</v>
      </c>
      <c r="N350" s="177">
        <f t="shared" si="210"/>
        <v>0</v>
      </c>
      <c r="O350" s="185">
        <f t="shared" si="233"/>
        <v>0</v>
      </c>
      <c r="P350" s="185">
        <f t="shared" si="211"/>
        <v>0</v>
      </c>
      <c r="Q350" s="82"/>
      <c r="R350" s="82"/>
    </row>
    <row r="351" spans="1:18" ht="44.25" customHeight="1">
      <c r="A351" s="64" t="s">
        <v>87</v>
      </c>
      <c r="B351" s="65" t="s">
        <v>49</v>
      </c>
      <c r="C351" s="65" t="s">
        <v>27</v>
      </c>
      <c r="D351" s="65" t="s">
        <v>114</v>
      </c>
      <c r="E351" s="65" t="s">
        <v>85</v>
      </c>
      <c r="F351" s="212">
        <v>20</v>
      </c>
      <c r="G351" s="213"/>
      <c r="H351" s="213"/>
      <c r="I351" s="213"/>
      <c r="J351" s="214"/>
      <c r="K351" s="215">
        <v>16.8</v>
      </c>
      <c r="L351" s="215">
        <v>15</v>
      </c>
      <c r="M351" s="215">
        <v>0</v>
      </c>
      <c r="N351" s="177">
        <f t="shared" si="210"/>
        <v>0</v>
      </c>
      <c r="O351" s="185">
        <f t="shared" si="233"/>
        <v>0</v>
      </c>
      <c r="P351" s="185">
        <f t="shared" si="211"/>
        <v>0</v>
      </c>
      <c r="Q351" s="82"/>
      <c r="R351" s="82"/>
    </row>
    <row r="352" spans="1:18" ht="13.5" hidden="1">
      <c r="A352" s="62" t="s">
        <v>179</v>
      </c>
      <c r="B352" s="65" t="s">
        <v>49</v>
      </c>
      <c r="C352" s="65" t="s">
        <v>180</v>
      </c>
      <c r="D352" s="65"/>
      <c r="E352" s="65"/>
      <c r="F352" s="138">
        <f>F353+F358</f>
        <v>0</v>
      </c>
      <c r="G352" s="138">
        <f aca="true" t="shared" si="245" ref="G352:M352">G353+G358</f>
        <v>0</v>
      </c>
      <c r="H352" s="138">
        <f t="shared" si="245"/>
        <v>0</v>
      </c>
      <c r="I352" s="138">
        <f t="shared" si="245"/>
        <v>0</v>
      </c>
      <c r="J352" s="138">
        <f t="shared" si="245"/>
        <v>0</v>
      </c>
      <c r="K352" s="138">
        <f t="shared" si="245"/>
        <v>50</v>
      </c>
      <c r="L352" s="138"/>
      <c r="M352" s="138">
        <f t="shared" si="245"/>
        <v>0</v>
      </c>
      <c r="N352" s="109">
        <f t="shared" si="210"/>
        <v>0</v>
      </c>
      <c r="O352" s="163" t="e">
        <f t="shared" si="233"/>
        <v>#DIV/0!</v>
      </c>
      <c r="P352" s="166" t="e">
        <f t="shared" si="211"/>
        <v>#DIV/0!</v>
      </c>
      <c r="Q352" s="82"/>
      <c r="R352" s="82"/>
    </row>
    <row r="353" spans="1:18" ht="29.25" customHeight="1" hidden="1">
      <c r="A353" s="64" t="s">
        <v>67</v>
      </c>
      <c r="B353" s="65" t="s">
        <v>49</v>
      </c>
      <c r="C353" s="65" t="s">
        <v>180</v>
      </c>
      <c r="D353" s="65" t="s">
        <v>115</v>
      </c>
      <c r="E353" s="65"/>
      <c r="F353" s="137">
        <f>F354</f>
        <v>0</v>
      </c>
      <c r="G353" s="137">
        <f aca="true" t="shared" si="246" ref="G353:M353">G354</f>
        <v>0</v>
      </c>
      <c r="H353" s="137">
        <f t="shared" si="246"/>
        <v>0</v>
      </c>
      <c r="I353" s="137">
        <f t="shared" si="246"/>
        <v>0</v>
      </c>
      <c r="J353" s="137">
        <f t="shared" si="246"/>
        <v>0</v>
      </c>
      <c r="K353" s="137">
        <f t="shared" si="246"/>
        <v>50</v>
      </c>
      <c r="L353" s="137"/>
      <c r="M353" s="137">
        <f t="shared" si="246"/>
        <v>0</v>
      </c>
      <c r="N353" s="84">
        <f t="shared" si="210"/>
        <v>0</v>
      </c>
      <c r="O353" s="163" t="e">
        <f t="shared" si="233"/>
        <v>#DIV/0!</v>
      </c>
      <c r="P353" s="161" t="e">
        <f t="shared" si="211"/>
        <v>#DIV/0!</v>
      </c>
      <c r="Q353" s="82"/>
      <c r="R353" s="82"/>
    </row>
    <row r="354" spans="1:18" ht="28.5" customHeight="1" hidden="1">
      <c r="A354" s="64" t="s">
        <v>66</v>
      </c>
      <c r="B354" s="65" t="s">
        <v>49</v>
      </c>
      <c r="C354" s="65" t="s">
        <v>180</v>
      </c>
      <c r="D354" s="65" t="s">
        <v>114</v>
      </c>
      <c r="E354" s="65"/>
      <c r="F354" s="137">
        <f>F355</f>
        <v>0</v>
      </c>
      <c r="G354" s="137">
        <f aca="true" t="shared" si="247" ref="G354:M354">G355</f>
        <v>0</v>
      </c>
      <c r="H354" s="137">
        <f t="shared" si="247"/>
        <v>0</v>
      </c>
      <c r="I354" s="137">
        <f t="shared" si="247"/>
        <v>0</v>
      </c>
      <c r="J354" s="137">
        <f t="shared" si="247"/>
        <v>0</v>
      </c>
      <c r="K354" s="137">
        <f t="shared" si="247"/>
        <v>50</v>
      </c>
      <c r="L354" s="137"/>
      <c r="M354" s="137">
        <f t="shared" si="247"/>
        <v>0</v>
      </c>
      <c r="N354" s="84">
        <f t="shared" si="210"/>
        <v>0</v>
      </c>
      <c r="O354" s="163" t="e">
        <f t="shared" si="233"/>
        <v>#DIV/0!</v>
      </c>
      <c r="P354" s="161" t="e">
        <f t="shared" si="211"/>
        <v>#DIV/0!</v>
      </c>
      <c r="Q354" s="82"/>
      <c r="R354" s="82"/>
    </row>
    <row r="355" spans="1:18" ht="33" customHeight="1" hidden="1">
      <c r="A355" s="64" t="s">
        <v>239</v>
      </c>
      <c r="B355" s="65" t="s">
        <v>49</v>
      </c>
      <c r="C355" s="65" t="s">
        <v>180</v>
      </c>
      <c r="D355" s="65" t="s">
        <v>181</v>
      </c>
      <c r="E355" s="65"/>
      <c r="F355" s="137">
        <f>F356</f>
        <v>0</v>
      </c>
      <c r="G355" s="137">
        <f aca="true" t="shared" si="248" ref="G355:M355">G356</f>
        <v>0</v>
      </c>
      <c r="H355" s="137">
        <f t="shared" si="248"/>
        <v>0</v>
      </c>
      <c r="I355" s="137">
        <f t="shared" si="248"/>
        <v>0</v>
      </c>
      <c r="J355" s="137">
        <f t="shared" si="248"/>
        <v>0</v>
      </c>
      <c r="K355" s="137">
        <f t="shared" si="248"/>
        <v>50</v>
      </c>
      <c r="L355" s="137"/>
      <c r="M355" s="137">
        <f t="shared" si="248"/>
        <v>0</v>
      </c>
      <c r="N355" s="84">
        <f t="shared" si="210"/>
        <v>0</v>
      </c>
      <c r="O355" s="163" t="e">
        <f t="shared" si="233"/>
        <v>#DIV/0!</v>
      </c>
      <c r="P355" s="161" t="e">
        <f t="shared" si="211"/>
        <v>#DIV/0!</v>
      </c>
      <c r="Q355" s="82"/>
      <c r="R355" s="82"/>
    </row>
    <row r="356" spans="1:18" ht="42.75" customHeight="1" hidden="1">
      <c r="A356" s="64" t="s">
        <v>86</v>
      </c>
      <c r="B356" s="65" t="s">
        <v>49</v>
      </c>
      <c r="C356" s="65" t="s">
        <v>180</v>
      </c>
      <c r="D356" s="65" t="s">
        <v>181</v>
      </c>
      <c r="E356" s="65" t="s">
        <v>84</v>
      </c>
      <c r="F356" s="137">
        <f>F357</f>
        <v>0</v>
      </c>
      <c r="G356" s="137">
        <f aca="true" t="shared" si="249" ref="G356:M356">G357</f>
        <v>0</v>
      </c>
      <c r="H356" s="137">
        <f t="shared" si="249"/>
        <v>0</v>
      </c>
      <c r="I356" s="137">
        <f t="shared" si="249"/>
        <v>0</v>
      </c>
      <c r="J356" s="137">
        <f t="shared" si="249"/>
        <v>0</v>
      </c>
      <c r="K356" s="137">
        <f t="shared" si="249"/>
        <v>50</v>
      </c>
      <c r="L356" s="137"/>
      <c r="M356" s="137">
        <f t="shared" si="249"/>
        <v>0</v>
      </c>
      <c r="N356" s="84">
        <f t="shared" si="210"/>
        <v>0</v>
      </c>
      <c r="O356" s="163" t="e">
        <f t="shared" si="233"/>
        <v>#DIV/0!</v>
      </c>
      <c r="P356" s="161" t="e">
        <f t="shared" si="211"/>
        <v>#DIV/0!</v>
      </c>
      <c r="Q356" s="82"/>
      <c r="R356" s="82"/>
    </row>
    <row r="357" spans="1:18" ht="40.5" customHeight="1" hidden="1">
      <c r="A357" s="64" t="s">
        <v>87</v>
      </c>
      <c r="B357" s="65" t="s">
        <v>49</v>
      </c>
      <c r="C357" s="65" t="s">
        <v>180</v>
      </c>
      <c r="D357" s="78" t="s">
        <v>181</v>
      </c>
      <c r="E357" s="78" t="s">
        <v>85</v>
      </c>
      <c r="F357" s="139">
        <v>0</v>
      </c>
      <c r="G357" s="127"/>
      <c r="H357" s="127"/>
      <c r="I357" s="127"/>
      <c r="J357" s="128"/>
      <c r="K357" s="130">
        <v>50</v>
      </c>
      <c r="L357" s="130"/>
      <c r="M357" s="130">
        <v>0</v>
      </c>
      <c r="N357" s="108">
        <f t="shared" si="210"/>
        <v>0</v>
      </c>
      <c r="O357" s="163" t="e">
        <f t="shared" si="233"/>
        <v>#DIV/0!</v>
      </c>
      <c r="P357" s="161" t="e">
        <f t="shared" si="211"/>
        <v>#DIV/0!</v>
      </c>
      <c r="Q357" s="82"/>
      <c r="R357" s="82"/>
    </row>
    <row r="358" spans="1:18" ht="20.25" customHeight="1" hidden="1">
      <c r="A358" s="64" t="s">
        <v>1</v>
      </c>
      <c r="B358" s="65" t="s">
        <v>49</v>
      </c>
      <c r="C358" s="77" t="s">
        <v>180</v>
      </c>
      <c r="D358" s="79" t="s">
        <v>105</v>
      </c>
      <c r="E358" s="79"/>
      <c r="F358" s="117">
        <f>F359</f>
        <v>0</v>
      </c>
      <c r="G358" s="117">
        <f aca="true" t="shared" si="250" ref="G358:M358">G359</f>
        <v>0</v>
      </c>
      <c r="H358" s="117">
        <f t="shared" si="250"/>
        <v>0</v>
      </c>
      <c r="I358" s="117">
        <f t="shared" si="250"/>
        <v>0</v>
      </c>
      <c r="J358" s="117">
        <f t="shared" si="250"/>
        <v>0</v>
      </c>
      <c r="K358" s="117">
        <f t="shared" si="250"/>
        <v>0</v>
      </c>
      <c r="L358" s="117"/>
      <c r="M358" s="117">
        <f t="shared" si="250"/>
        <v>0</v>
      </c>
      <c r="N358" s="108" t="e">
        <f t="shared" si="210"/>
        <v>#DIV/0!</v>
      </c>
      <c r="O358" s="163" t="e">
        <f t="shared" si="233"/>
        <v>#DIV/0!</v>
      </c>
      <c r="P358" s="161" t="e">
        <f t="shared" si="211"/>
        <v>#DIV/0!</v>
      </c>
      <c r="Q358" s="82"/>
      <c r="R358" s="82"/>
    </row>
    <row r="359" spans="1:18" ht="79.5" customHeight="1" hidden="1">
      <c r="A359" s="64" t="s">
        <v>240</v>
      </c>
      <c r="B359" s="65" t="s">
        <v>49</v>
      </c>
      <c r="C359" s="77" t="s">
        <v>180</v>
      </c>
      <c r="D359" s="79" t="s">
        <v>241</v>
      </c>
      <c r="E359" s="79"/>
      <c r="F359" s="117">
        <f>F360</f>
        <v>0</v>
      </c>
      <c r="G359" s="117">
        <f aca="true" t="shared" si="251" ref="G359:M359">G360</f>
        <v>0</v>
      </c>
      <c r="H359" s="117">
        <f t="shared" si="251"/>
        <v>0</v>
      </c>
      <c r="I359" s="117">
        <f t="shared" si="251"/>
        <v>0</v>
      </c>
      <c r="J359" s="117">
        <f t="shared" si="251"/>
        <v>0</v>
      </c>
      <c r="K359" s="117">
        <f t="shared" si="251"/>
        <v>0</v>
      </c>
      <c r="L359" s="117"/>
      <c r="M359" s="117">
        <f t="shared" si="251"/>
        <v>0</v>
      </c>
      <c r="N359" s="108" t="e">
        <f t="shared" si="210"/>
        <v>#DIV/0!</v>
      </c>
      <c r="O359" s="163" t="e">
        <f t="shared" si="233"/>
        <v>#DIV/0!</v>
      </c>
      <c r="P359" s="161" t="e">
        <f t="shared" si="211"/>
        <v>#DIV/0!</v>
      </c>
      <c r="Q359" s="82"/>
      <c r="R359" s="82"/>
    </row>
    <row r="360" spans="1:18" ht="40.5" customHeight="1" hidden="1">
      <c r="A360" s="96" t="s">
        <v>86</v>
      </c>
      <c r="B360" s="78" t="s">
        <v>49</v>
      </c>
      <c r="C360" s="97" t="s">
        <v>180</v>
      </c>
      <c r="D360" s="98" t="s">
        <v>241</v>
      </c>
      <c r="E360" s="98" t="s">
        <v>84</v>
      </c>
      <c r="F360" s="118">
        <f>F361</f>
        <v>0</v>
      </c>
      <c r="G360" s="118">
        <f aca="true" t="shared" si="252" ref="G360:M360">G361</f>
        <v>0</v>
      </c>
      <c r="H360" s="118">
        <f t="shared" si="252"/>
        <v>0</v>
      </c>
      <c r="I360" s="118">
        <f t="shared" si="252"/>
        <v>0</v>
      </c>
      <c r="J360" s="118">
        <f t="shared" si="252"/>
        <v>0</v>
      </c>
      <c r="K360" s="118">
        <f t="shared" si="252"/>
        <v>0</v>
      </c>
      <c r="L360" s="118"/>
      <c r="M360" s="118">
        <f t="shared" si="252"/>
        <v>0</v>
      </c>
      <c r="N360" s="108" t="e">
        <f t="shared" si="210"/>
        <v>#DIV/0!</v>
      </c>
      <c r="O360" s="163" t="e">
        <f t="shared" si="233"/>
        <v>#DIV/0!</v>
      </c>
      <c r="P360" s="164" t="e">
        <f t="shared" si="211"/>
        <v>#DIV/0!</v>
      </c>
      <c r="Q360" s="82"/>
      <c r="R360" s="82"/>
    </row>
    <row r="361" spans="1:18" ht="40.5" customHeight="1" hidden="1">
      <c r="A361" s="99" t="s">
        <v>87</v>
      </c>
      <c r="B361" s="79" t="s">
        <v>49</v>
      </c>
      <c r="C361" s="79" t="s">
        <v>180</v>
      </c>
      <c r="D361" s="79" t="s">
        <v>241</v>
      </c>
      <c r="E361" s="79" t="s">
        <v>85</v>
      </c>
      <c r="F361" s="117"/>
      <c r="G361" s="87"/>
      <c r="H361" s="87"/>
      <c r="I361" s="87"/>
      <c r="J361" s="87"/>
      <c r="K361" s="86">
        <v>0</v>
      </c>
      <c r="L361" s="86"/>
      <c r="M361" s="86">
        <v>0</v>
      </c>
      <c r="N361" s="84" t="e">
        <f t="shared" si="210"/>
        <v>#DIV/0!</v>
      </c>
      <c r="O361" s="163" t="e">
        <f t="shared" si="233"/>
        <v>#DIV/0!</v>
      </c>
      <c r="P361" s="161" t="e">
        <f t="shared" si="211"/>
        <v>#DIV/0!</v>
      </c>
      <c r="Q361" s="82"/>
      <c r="R361" s="82"/>
    </row>
    <row r="362" spans="1:18" ht="61.5" customHeight="1">
      <c r="A362" s="100" t="s">
        <v>372</v>
      </c>
      <c r="B362" s="95" t="s">
        <v>49</v>
      </c>
      <c r="C362" s="95" t="s">
        <v>68</v>
      </c>
      <c r="D362" s="95"/>
      <c r="E362" s="95"/>
      <c r="F362" s="92">
        <f aca="true" t="shared" si="253" ref="F362:M364">F363</f>
        <v>2130.9</v>
      </c>
      <c r="G362" s="92">
        <f t="shared" si="253"/>
        <v>0</v>
      </c>
      <c r="H362" s="92">
        <f t="shared" si="253"/>
        <v>0</v>
      </c>
      <c r="I362" s="92">
        <f t="shared" si="253"/>
        <v>0</v>
      </c>
      <c r="J362" s="92">
        <f t="shared" si="253"/>
        <v>0</v>
      </c>
      <c r="K362" s="92">
        <f t="shared" si="253"/>
        <v>1131.8</v>
      </c>
      <c r="L362" s="92">
        <f t="shared" si="253"/>
        <v>1347.8</v>
      </c>
      <c r="M362" s="92">
        <f t="shared" si="253"/>
        <v>1347.8</v>
      </c>
      <c r="N362" s="80">
        <f t="shared" si="210"/>
        <v>119.08464393002298</v>
      </c>
      <c r="O362" s="163">
        <f t="shared" si="233"/>
        <v>100</v>
      </c>
      <c r="P362" s="163">
        <f t="shared" si="211"/>
        <v>63.25026983903514</v>
      </c>
      <c r="Q362" s="82"/>
      <c r="R362" s="82"/>
    </row>
    <row r="363" spans="1:18" ht="54" customHeight="1">
      <c r="A363" s="101" t="s">
        <v>373</v>
      </c>
      <c r="B363" s="76" t="s">
        <v>49</v>
      </c>
      <c r="C363" s="76" t="s">
        <v>69</v>
      </c>
      <c r="D363" s="76"/>
      <c r="E363" s="76"/>
      <c r="F363" s="88">
        <f t="shared" si="253"/>
        <v>2130.9</v>
      </c>
      <c r="G363" s="88">
        <f t="shared" si="253"/>
        <v>0</v>
      </c>
      <c r="H363" s="88">
        <f t="shared" si="253"/>
        <v>0</v>
      </c>
      <c r="I363" s="88">
        <f t="shared" si="253"/>
        <v>0</v>
      </c>
      <c r="J363" s="88">
        <f t="shared" si="253"/>
        <v>0</v>
      </c>
      <c r="K363" s="88">
        <f t="shared" si="253"/>
        <v>1131.8</v>
      </c>
      <c r="L363" s="88">
        <f t="shared" si="253"/>
        <v>1347.8</v>
      </c>
      <c r="M363" s="88">
        <f t="shared" si="253"/>
        <v>1347.8</v>
      </c>
      <c r="N363" s="109">
        <f t="shared" si="210"/>
        <v>119.08464393002298</v>
      </c>
      <c r="O363" s="163">
        <f t="shared" si="233"/>
        <v>100</v>
      </c>
      <c r="P363" s="166">
        <f t="shared" si="211"/>
        <v>63.25026983903514</v>
      </c>
      <c r="Q363" s="82"/>
      <c r="R363" s="82"/>
    </row>
    <row r="364" spans="1:18" ht="26.25">
      <c r="A364" s="72" t="s">
        <v>32</v>
      </c>
      <c r="B364" s="32" t="s">
        <v>49</v>
      </c>
      <c r="C364" s="32" t="s">
        <v>69</v>
      </c>
      <c r="D364" s="32" t="s">
        <v>116</v>
      </c>
      <c r="E364" s="32"/>
      <c r="F364" s="87">
        <f t="shared" si="253"/>
        <v>2130.9</v>
      </c>
      <c r="G364" s="87">
        <f t="shared" si="253"/>
        <v>0</v>
      </c>
      <c r="H364" s="87">
        <f t="shared" si="253"/>
        <v>0</v>
      </c>
      <c r="I364" s="87">
        <f t="shared" si="253"/>
        <v>0</v>
      </c>
      <c r="J364" s="87">
        <f t="shared" si="253"/>
        <v>0</v>
      </c>
      <c r="K364" s="87">
        <f t="shared" si="253"/>
        <v>1131.8</v>
      </c>
      <c r="L364" s="87">
        <f t="shared" si="253"/>
        <v>1347.8</v>
      </c>
      <c r="M364" s="87">
        <f t="shared" si="253"/>
        <v>1347.8</v>
      </c>
      <c r="N364" s="84">
        <f t="shared" si="210"/>
        <v>119.08464393002298</v>
      </c>
      <c r="O364" s="185">
        <f t="shared" si="233"/>
        <v>100</v>
      </c>
      <c r="P364" s="161">
        <f t="shared" si="211"/>
        <v>63.25026983903514</v>
      </c>
      <c r="Q364" s="82"/>
      <c r="R364" s="82"/>
    </row>
    <row r="365" spans="1:18" ht="114.75" customHeight="1">
      <c r="A365" s="56" t="s">
        <v>70</v>
      </c>
      <c r="B365" s="41" t="s">
        <v>49</v>
      </c>
      <c r="C365" s="41" t="s">
        <v>69</v>
      </c>
      <c r="D365" s="41" t="s">
        <v>117</v>
      </c>
      <c r="E365" s="41"/>
      <c r="F365" s="89">
        <f>F366+F369+F372+F378+F381+F384+F388+F391+F375</f>
        <v>2130.9</v>
      </c>
      <c r="G365" s="89">
        <f aca="true" t="shared" si="254" ref="G365:M365">G366+G369+G372+G378+G381+G384+G388+G391+G375</f>
        <v>0</v>
      </c>
      <c r="H365" s="89">
        <f t="shared" si="254"/>
        <v>0</v>
      </c>
      <c r="I365" s="89">
        <f t="shared" si="254"/>
        <v>0</v>
      </c>
      <c r="J365" s="89">
        <f t="shared" si="254"/>
        <v>0</v>
      </c>
      <c r="K365" s="89">
        <f t="shared" si="254"/>
        <v>1131.8</v>
      </c>
      <c r="L365" s="89">
        <f t="shared" si="254"/>
        <v>1347.8</v>
      </c>
      <c r="M365" s="89">
        <f t="shared" si="254"/>
        <v>1347.8</v>
      </c>
      <c r="N365" s="91">
        <f t="shared" si="210"/>
        <v>119.08464393002298</v>
      </c>
      <c r="O365" s="185">
        <f t="shared" si="233"/>
        <v>100</v>
      </c>
      <c r="P365" s="165">
        <f t="shared" si="211"/>
        <v>63.25026983903514</v>
      </c>
      <c r="Q365" s="82"/>
      <c r="R365" s="82"/>
    </row>
    <row r="366" spans="1:18" ht="78" customHeight="1">
      <c r="A366" s="37" t="s">
        <v>229</v>
      </c>
      <c r="B366" s="27" t="s">
        <v>49</v>
      </c>
      <c r="C366" s="27" t="s">
        <v>69</v>
      </c>
      <c r="D366" s="27" t="s">
        <v>118</v>
      </c>
      <c r="E366" s="27"/>
      <c r="F366" s="83">
        <f>F367</f>
        <v>385.2</v>
      </c>
      <c r="G366" s="83">
        <f aca="true" t="shared" si="255" ref="G366:L366">G367</f>
        <v>0</v>
      </c>
      <c r="H366" s="83">
        <f t="shared" si="255"/>
        <v>0</v>
      </c>
      <c r="I366" s="83">
        <f t="shared" si="255"/>
        <v>0</v>
      </c>
      <c r="J366" s="83">
        <f t="shared" si="255"/>
        <v>0</v>
      </c>
      <c r="K366" s="83">
        <f t="shared" si="255"/>
        <v>250.4</v>
      </c>
      <c r="L366" s="83">
        <f t="shared" si="255"/>
        <v>250.4</v>
      </c>
      <c r="M366" s="83">
        <f aca="true" t="shared" si="256" ref="G366:M367">M367</f>
        <v>250.4</v>
      </c>
      <c r="N366" s="84">
        <f t="shared" si="210"/>
        <v>100</v>
      </c>
      <c r="O366" s="185">
        <f t="shared" si="233"/>
        <v>100</v>
      </c>
      <c r="P366" s="161">
        <f t="shared" si="211"/>
        <v>65.00519210799584</v>
      </c>
      <c r="Q366" s="82"/>
      <c r="R366" s="82"/>
    </row>
    <row r="367" spans="1:18" ht="26.25">
      <c r="A367" s="37" t="s">
        <v>32</v>
      </c>
      <c r="B367" s="27" t="s">
        <v>49</v>
      </c>
      <c r="C367" s="27" t="s">
        <v>69</v>
      </c>
      <c r="D367" s="27" t="s">
        <v>118</v>
      </c>
      <c r="E367" s="27" t="s">
        <v>176</v>
      </c>
      <c r="F367" s="83">
        <f>F368</f>
        <v>385.2</v>
      </c>
      <c r="G367" s="83">
        <f t="shared" si="256"/>
        <v>0</v>
      </c>
      <c r="H367" s="83">
        <f t="shared" si="256"/>
        <v>0</v>
      </c>
      <c r="I367" s="83">
        <f t="shared" si="256"/>
        <v>0</v>
      </c>
      <c r="J367" s="83">
        <f t="shared" si="256"/>
        <v>0</v>
      </c>
      <c r="K367" s="83">
        <f t="shared" si="256"/>
        <v>250.4</v>
      </c>
      <c r="L367" s="83">
        <f t="shared" si="256"/>
        <v>250.4</v>
      </c>
      <c r="M367" s="83">
        <f t="shared" si="256"/>
        <v>250.4</v>
      </c>
      <c r="N367" s="84">
        <f t="shared" si="210"/>
        <v>100</v>
      </c>
      <c r="O367" s="185">
        <f t="shared" si="233"/>
        <v>100</v>
      </c>
      <c r="P367" s="161">
        <f t="shared" si="211"/>
        <v>65.00519210799584</v>
      </c>
      <c r="Q367" s="82"/>
      <c r="R367" s="82"/>
    </row>
    <row r="368" spans="1:18" ht="26.25">
      <c r="A368" s="37" t="s">
        <v>55</v>
      </c>
      <c r="B368" s="27" t="s">
        <v>49</v>
      </c>
      <c r="C368" s="27" t="s">
        <v>69</v>
      </c>
      <c r="D368" s="27" t="s">
        <v>118</v>
      </c>
      <c r="E368" s="27" t="s">
        <v>71</v>
      </c>
      <c r="F368" s="83">
        <v>385.2</v>
      </c>
      <c r="G368" s="83"/>
      <c r="H368" s="83"/>
      <c r="I368" s="83"/>
      <c r="J368" s="85"/>
      <c r="K368" s="131">
        <v>250.4</v>
      </c>
      <c r="L368" s="131">
        <v>250.4</v>
      </c>
      <c r="M368" s="131">
        <v>250.4</v>
      </c>
      <c r="N368" s="84">
        <f t="shared" si="210"/>
        <v>100</v>
      </c>
      <c r="O368" s="185">
        <f t="shared" si="233"/>
        <v>100</v>
      </c>
      <c r="P368" s="161">
        <f t="shared" si="211"/>
        <v>65.00519210799584</v>
      </c>
      <c r="Q368" s="82"/>
      <c r="R368" s="82"/>
    </row>
    <row r="369" spans="1:18" ht="132.75" customHeight="1">
      <c r="A369" s="37" t="s">
        <v>234</v>
      </c>
      <c r="B369" s="27" t="s">
        <v>49</v>
      </c>
      <c r="C369" s="27" t="s">
        <v>69</v>
      </c>
      <c r="D369" s="27" t="s">
        <v>119</v>
      </c>
      <c r="E369" s="27"/>
      <c r="F369" s="83">
        <f>F370</f>
        <v>440.1</v>
      </c>
      <c r="G369" s="83">
        <f aca="true" t="shared" si="257" ref="G369:L369">G370</f>
        <v>0</v>
      </c>
      <c r="H369" s="83">
        <f t="shared" si="257"/>
        <v>0</v>
      </c>
      <c r="I369" s="83">
        <f t="shared" si="257"/>
        <v>0</v>
      </c>
      <c r="J369" s="83">
        <f t="shared" si="257"/>
        <v>0</v>
      </c>
      <c r="K369" s="83">
        <f t="shared" si="257"/>
        <v>282.6</v>
      </c>
      <c r="L369" s="83">
        <f t="shared" si="257"/>
        <v>282.6</v>
      </c>
      <c r="M369" s="83">
        <f aca="true" t="shared" si="258" ref="G369:M370">M370</f>
        <v>282.6</v>
      </c>
      <c r="N369" s="84">
        <f t="shared" si="210"/>
        <v>100</v>
      </c>
      <c r="O369" s="185">
        <f t="shared" si="233"/>
        <v>100</v>
      </c>
      <c r="P369" s="161">
        <f t="shared" si="211"/>
        <v>64.21267893660531</v>
      </c>
      <c r="Q369" s="82"/>
      <c r="R369" s="82"/>
    </row>
    <row r="370" spans="1:18" ht="26.25">
      <c r="A370" s="37" t="s">
        <v>32</v>
      </c>
      <c r="B370" s="27" t="s">
        <v>49</v>
      </c>
      <c r="C370" s="27" t="s">
        <v>69</v>
      </c>
      <c r="D370" s="27" t="s">
        <v>119</v>
      </c>
      <c r="E370" s="27" t="s">
        <v>176</v>
      </c>
      <c r="F370" s="83">
        <f>F371</f>
        <v>440.1</v>
      </c>
      <c r="G370" s="83">
        <f t="shared" si="258"/>
        <v>0</v>
      </c>
      <c r="H370" s="83">
        <f t="shared" si="258"/>
        <v>0</v>
      </c>
      <c r="I370" s="83">
        <f t="shared" si="258"/>
        <v>0</v>
      </c>
      <c r="J370" s="83">
        <f t="shared" si="258"/>
        <v>0</v>
      </c>
      <c r="K370" s="83">
        <f t="shared" si="258"/>
        <v>282.6</v>
      </c>
      <c r="L370" s="83">
        <f t="shared" si="258"/>
        <v>282.6</v>
      </c>
      <c r="M370" s="83">
        <f t="shared" si="258"/>
        <v>282.6</v>
      </c>
      <c r="N370" s="84">
        <f t="shared" si="210"/>
        <v>100</v>
      </c>
      <c r="O370" s="185">
        <f t="shared" si="233"/>
        <v>100</v>
      </c>
      <c r="P370" s="161">
        <f t="shared" si="211"/>
        <v>64.21267893660531</v>
      </c>
      <c r="Q370" s="82"/>
      <c r="R370" s="82"/>
    </row>
    <row r="371" spans="1:18" ht="26.25">
      <c r="A371" s="37" t="s">
        <v>55</v>
      </c>
      <c r="B371" s="27" t="s">
        <v>49</v>
      </c>
      <c r="C371" s="27" t="s">
        <v>69</v>
      </c>
      <c r="D371" s="27" t="s">
        <v>119</v>
      </c>
      <c r="E371" s="27" t="s">
        <v>71</v>
      </c>
      <c r="F371" s="83">
        <v>440.1</v>
      </c>
      <c r="G371" s="83"/>
      <c r="H371" s="83"/>
      <c r="I371" s="83"/>
      <c r="J371" s="85"/>
      <c r="K371" s="131">
        <v>282.6</v>
      </c>
      <c r="L371" s="131">
        <v>282.6</v>
      </c>
      <c r="M371" s="131">
        <v>282.6</v>
      </c>
      <c r="N371" s="84">
        <f t="shared" si="210"/>
        <v>100</v>
      </c>
      <c r="O371" s="185">
        <f t="shared" si="233"/>
        <v>100</v>
      </c>
      <c r="P371" s="161">
        <f t="shared" si="211"/>
        <v>64.21267893660531</v>
      </c>
      <c r="Q371" s="82"/>
      <c r="R371" s="82"/>
    </row>
    <row r="372" spans="1:18" ht="81" customHeight="1">
      <c r="A372" s="37" t="s">
        <v>230</v>
      </c>
      <c r="B372" s="27" t="s">
        <v>49</v>
      </c>
      <c r="C372" s="27" t="s">
        <v>69</v>
      </c>
      <c r="D372" s="27" t="s">
        <v>120</v>
      </c>
      <c r="E372" s="27"/>
      <c r="F372" s="83">
        <f>F373</f>
        <v>132</v>
      </c>
      <c r="G372" s="83">
        <f aca="true" t="shared" si="259" ref="G372:L372">G373</f>
        <v>0</v>
      </c>
      <c r="H372" s="83">
        <f t="shared" si="259"/>
        <v>0</v>
      </c>
      <c r="I372" s="83">
        <f t="shared" si="259"/>
        <v>0</v>
      </c>
      <c r="J372" s="83">
        <f t="shared" si="259"/>
        <v>0</v>
      </c>
      <c r="K372" s="83">
        <f t="shared" si="259"/>
        <v>82</v>
      </c>
      <c r="L372" s="83">
        <f t="shared" si="259"/>
        <v>82</v>
      </c>
      <c r="M372" s="83">
        <f aca="true" t="shared" si="260" ref="G372:M373">M373</f>
        <v>82</v>
      </c>
      <c r="N372" s="84">
        <f t="shared" si="210"/>
        <v>100</v>
      </c>
      <c r="O372" s="185">
        <f t="shared" si="233"/>
        <v>100</v>
      </c>
      <c r="P372" s="161">
        <f t="shared" si="211"/>
        <v>62.121212121212125</v>
      </c>
      <c r="Q372" s="82"/>
      <c r="R372" s="82"/>
    </row>
    <row r="373" spans="1:18" ht="17.25" customHeight="1">
      <c r="A373" s="37" t="s">
        <v>32</v>
      </c>
      <c r="B373" s="27" t="s">
        <v>49</v>
      </c>
      <c r="C373" s="27" t="s">
        <v>69</v>
      </c>
      <c r="D373" s="27" t="s">
        <v>120</v>
      </c>
      <c r="E373" s="27" t="s">
        <v>176</v>
      </c>
      <c r="F373" s="194">
        <f>F374</f>
        <v>132</v>
      </c>
      <c r="G373" s="194">
        <f t="shared" si="260"/>
        <v>0</v>
      </c>
      <c r="H373" s="194">
        <f t="shared" si="260"/>
        <v>0</v>
      </c>
      <c r="I373" s="194">
        <f t="shared" si="260"/>
        <v>0</v>
      </c>
      <c r="J373" s="194">
        <f t="shared" si="260"/>
        <v>0</v>
      </c>
      <c r="K373" s="194">
        <f t="shared" si="260"/>
        <v>82</v>
      </c>
      <c r="L373" s="194">
        <f t="shared" si="260"/>
        <v>82</v>
      </c>
      <c r="M373" s="194">
        <f t="shared" si="260"/>
        <v>82</v>
      </c>
      <c r="N373" s="84">
        <f t="shared" si="210"/>
        <v>100</v>
      </c>
      <c r="O373" s="185">
        <f t="shared" si="233"/>
        <v>100</v>
      </c>
      <c r="P373" s="161">
        <f t="shared" si="211"/>
        <v>62.121212121212125</v>
      </c>
      <c r="Q373" s="82"/>
      <c r="R373" s="82"/>
    </row>
    <row r="374" spans="1:18" ht="26.25">
      <c r="A374" s="38" t="s">
        <v>55</v>
      </c>
      <c r="B374" s="31" t="s">
        <v>49</v>
      </c>
      <c r="C374" s="31" t="s">
        <v>69</v>
      </c>
      <c r="D374" s="31" t="s">
        <v>120</v>
      </c>
      <c r="E374" s="31" t="s">
        <v>71</v>
      </c>
      <c r="F374" s="141">
        <v>132</v>
      </c>
      <c r="G374" s="127"/>
      <c r="H374" s="127"/>
      <c r="I374" s="127"/>
      <c r="J374" s="128"/>
      <c r="K374" s="216">
        <v>82</v>
      </c>
      <c r="L374" s="216">
        <v>82</v>
      </c>
      <c r="M374" s="216">
        <v>82</v>
      </c>
      <c r="N374" s="108">
        <f t="shared" si="210"/>
        <v>100</v>
      </c>
      <c r="O374" s="191">
        <f t="shared" si="233"/>
        <v>100</v>
      </c>
      <c r="P374" s="161">
        <f t="shared" si="211"/>
        <v>62.121212121212125</v>
      </c>
      <c r="Q374" s="82"/>
      <c r="R374" s="82"/>
    </row>
    <row r="375" spans="1:18" ht="78.75">
      <c r="A375" s="152" t="s">
        <v>318</v>
      </c>
      <c r="B375" s="31" t="s">
        <v>49</v>
      </c>
      <c r="C375" s="31" t="s">
        <v>69</v>
      </c>
      <c r="D375" s="31" t="s">
        <v>319</v>
      </c>
      <c r="E375" s="43"/>
      <c r="F375" s="140">
        <f>F376</f>
        <v>357.7</v>
      </c>
      <c r="G375" s="140">
        <f aca="true" t="shared" si="261" ref="G375:M375">G376</f>
        <v>0</v>
      </c>
      <c r="H375" s="140">
        <f t="shared" si="261"/>
        <v>0</v>
      </c>
      <c r="I375" s="140">
        <f t="shared" si="261"/>
        <v>0</v>
      </c>
      <c r="J375" s="140">
        <f t="shared" si="261"/>
        <v>0</v>
      </c>
      <c r="K375" s="140">
        <f t="shared" si="261"/>
        <v>0</v>
      </c>
      <c r="L375" s="140">
        <f t="shared" si="261"/>
        <v>216</v>
      </c>
      <c r="M375" s="140">
        <f t="shared" si="261"/>
        <v>216</v>
      </c>
      <c r="N375" s="84"/>
      <c r="O375" s="191">
        <f t="shared" si="233"/>
        <v>100</v>
      </c>
      <c r="P375" s="161">
        <f t="shared" si="211"/>
        <v>60.38579815487839</v>
      </c>
      <c r="Q375" s="82"/>
      <c r="R375" s="82"/>
    </row>
    <row r="376" spans="1:18" ht="26.25">
      <c r="A376" s="39" t="s">
        <v>32</v>
      </c>
      <c r="B376" s="32" t="s">
        <v>49</v>
      </c>
      <c r="C376" s="32" t="s">
        <v>69</v>
      </c>
      <c r="D376" s="32" t="s">
        <v>319</v>
      </c>
      <c r="E376" s="32" t="s">
        <v>176</v>
      </c>
      <c r="F376" s="217">
        <f>F377</f>
        <v>357.7</v>
      </c>
      <c r="G376" s="217">
        <f aca="true" t="shared" si="262" ref="G376:M376">G377</f>
        <v>0</v>
      </c>
      <c r="H376" s="217">
        <f t="shared" si="262"/>
        <v>0</v>
      </c>
      <c r="I376" s="217">
        <f t="shared" si="262"/>
        <v>0</v>
      </c>
      <c r="J376" s="217">
        <f t="shared" si="262"/>
        <v>0</v>
      </c>
      <c r="K376" s="217">
        <f t="shared" si="262"/>
        <v>0</v>
      </c>
      <c r="L376" s="217">
        <f t="shared" si="262"/>
        <v>216</v>
      </c>
      <c r="M376" s="217">
        <f t="shared" si="262"/>
        <v>216</v>
      </c>
      <c r="N376" s="84"/>
      <c r="O376" s="185">
        <f t="shared" si="233"/>
        <v>100</v>
      </c>
      <c r="P376" s="161">
        <f t="shared" si="211"/>
        <v>60.38579815487839</v>
      </c>
      <c r="Q376" s="82"/>
      <c r="R376" s="82"/>
    </row>
    <row r="377" spans="1:18" ht="26.25">
      <c r="A377" s="39" t="s">
        <v>55</v>
      </c>
      <c r="B377" s="32" t="s">
        <v>49</v>
      </c>
      <c r="C377" s="32" t="s">
        <v>69</v>
      </c>
      <c r="D377" s="32" t="s">
        <v>319</v>
      </c>
      <c r="E377" s="32" t="s">
        <v>71</v>
      </c>
      <c r="F377" s="217">
        <v>357.7</v>
      </c>
      <c r="G377" s="87"/>
      <c r="H377" s="87"/>
      <c r="I377" s="87"/>
      <c r="J377" s="87"/>
      <c r="K377" s="131"/>
      <c r="L377" s="131">
        <v>216</v>
      </c>
      <c r="M377" s="131">
        <v>216</v>
      </c>
      <c r="N377" s="84"/>
      <c r="O377" s="185">
        <f t="shared" si="233"/>
        <v>100</v>
      </c>
      <c r="P377" s="161">
        <f t="shared" si="211"/>
        <v>60.38579815487839</v>
      </c>
      <c r="Q377" s="82"/>
      <c r="R377" s="82"/>
    </row>
    <row r="378" spans="1:18" ht="102.75" customHeight="1">
      <c r="A378" s="39" t="s">
        <v>231</v>
      </c>
      <c r="B378" s="32" t="s">
        <v>49</v>
      </c>
      <c r="C378" s="32" t="s">
        <v>69</v>
      </c>
      <c r="D378" s="32" t="s">
        <v>121</v>
      </c>
      <c r="E378" s="32"/>
      <c r="F378" s="218">
        <f>F379</f>
        <v>385.1</v>
      </c>
      <c r="G378" s="89">
        <f aca="true" t="shared" si="263" ref="G378:L378">G379</f>
        <v>0</v>
      </c>
      <c r="H378" s="89">
        <f t="shared" si="263"/>
        <v>0</v>
      </c>
      <c r="I378" s="89">
        <f t="shared" si="263"/>
        <v>0</v>
      </c>
      <c r="J378" s="89">
        <f t="shared" si="263"/>
        <v>0</v>
      </c>
      <c r="K378" s="89">
        <f t="shared" si="263"/>
        <v>242.4</v>
      </c>
      <c r="L378" s="89">
        <f t="shared" si="263"/>
        <v>242.4</v>
      </c>
      <c r="M378" s="87">
        <f aca="true" t="shared" si="264" ref="G378:M379">M379</f>
        <v>242.4</v>
      </c>
      <c r="N378" s="84">
        <f t="shared" si="210"/>
        <v>100</v>
      </c>
      <c r="O378" s="185">
        <f t="shared" si="233"/>
        <v>100</v>
      </c>
      <c r="P378" s="161">
        <f t="shared" si="211"/>
        <v>62.94468969098935</v>
      </c>
      <c r="Q378" s="82"/>
      <c r="R378" s="82"/>
    </row>
    <row r="379" spans="1:18" ht="26.25">
      <c r="A379" s="153" t="s">
        <v>32</v>
      </c>
      <c r="B379" s="112" t="s">
        <v>49</v>
      </c>
      <c r="C379" s="41" t="s">
        <v>69</v>
      </c>
      <c r="D379" s="41" t="s">
        <v>121</v>
      </c>
      <c r="E379" s="41" t="s">
        <v>176</v>
      </c>
      <c r="F379" s="127">
        <f>F380</f>
        <v>385.1</v>
      </c>
      <c r="G379" s="127">
        <f t="shared" si="264"/>
        <v>0</v>
      </c>
      <c r="H379" s="127">
        <f t="shared" si="264"/>
        <v>0</v>
      </c>
      <c r="I379" s="127">
        <f t="shared" si="264"/>
        <v>0</v>
      </c>
      <c r="J379" s="127">
        <f t="shared" si="264"/>
        <v>0</v>
      </c>
      <c r="K379" s="127">
        <f t="shared" si="264"/>
        <v>242.4</v>
      </c>
      <c r="L379" s="127">
        <f t="shared" si="264"/>
        <v>242.4</v>
      </c>
      <c r="M379" s="219">
        <f t="shared" si="264"/>
        <v>242.4</v>
      </c>
      <c r="N379" s="91">
        <f t="shared" si="210"/>
        <v>100</v>
      </c>
      <c r="O379" s="193">
        <f t="shared" si="233"/>
        <v>100</v>
      </c>
      <c r="P379" s="165">
        <f t="shared" si="211"/>
        <v>62.94468969098935</v>
      </c>
      <c r="Q379" s="82"/>
      <c r="R379" s="82"/>
    </row>
    <row r="380" spans="1:18" ht="26.25">
      <c r="A380" s="39" t="s">
        <v>55</v>
      </c>
      <c r="B380" s="31" t="s">
        <v>49</v>
      </c>
      <c r="C380" s="31" t="s">
        <v>69</v>
      </c>
      <c r="D380" s="31" t="s">
        <v>121</v>
      </c>
      <c r="E380" s="31" t="s">
        <v>71</v>
      </c>
      <c r="F380" s="127">
        <v>385.1</v>
      </c>
      <c r="G380" s="127"/>
      <c r="H380" s="127"/>
      <c r="I380" s="127"/>
      <c r="J380" s="128"/>
      <c r="K380" s="131">
        <v>242.4</v>
      </c>
      <c r="L380" s="131">
        <v>242.4</v>
      </c>
      <c r="M380" s="131">
        <v>242.4</v>
      </c>
      <c r="N380" s="84">
        <f t="shared" si="210"/>
        <v>100</v>
      </c>
      <c r="O380" s="185">
        <f t="shared" si="233"/>
        <v>100</v>
      </c>
      <c r="P380" s="161">
        <f t="shared" si="211"/>
        <v>62.94468969098935</v>
      </c>
      <c r="Q380" s="82"/>
      <c r="R380" s="82"/>
    </row>
    <row r="381" spans="1:18" ht="120" customHeight="1">
      <c r="A381" s="39" t="s">
        <v>232</v>
      </c>
      <c r="B381" s="32" t="s">
        <v>49</v>
      </c>
      <c r="C381" s="32" t="s">
        <v>69</v>
      </c>
      <c r="D381" s="32" t="s">
        <v>122</v>
      </c>
      <c r="E381" s="32"/>
      <c r="F381" s="87">
        <f>F382</f>
        <v>308.1</v>
      </c>
      <c r="G381" s="87">
        <f aca="true" t="shared" si="265" ref="G381:L381">G382</f>
        <v>0</v>
      </c>
      <c r="H381" s="87">
        <f t="shared" si="265"/>
        <v>0</v>
      </c>
      <c r="I381" s="87">
        <f t="shared" si="265"/>
        <v>0</v>
      </c>
      <c r="J381" s="87">
        <f t="shared" si="265"/>
        <v>0</v>
      </c>
      <c r="K381" s="87">
        <f t="shared" si="265"/>
        <v>194.6</v>
      </c>
      <c r="L381" s="87">
        <f t="shared" si="265"/>
        <v>194.6</v>
      </c>
      <c r="M381" s="87">
        <f aca="true" t="shared" si="266" ref="G381:M382">M382</f>
        <v>194.6</v>
      </c>
      <c r="N381" s="84">
        <f t="shared" si="210"/>
        <v>100</v>
      </c>
      <c r="O381" s="185">
        <f t="shared" si="233"/>
        <v>100</v>
      </c>
      <c r="P381" s="161">
        <f t="shared" si="211"/>
        <v>63.16131126257708</v>
      </c>
      <c r="Q381" s="82"/>
      <c r="R381" s="82"/>
    </row>
    <row r="382" spans="1:18" ht="26.25">
      <c r="A382" s="39" t="s">
        <v>32</v>
      </c>
      <c r="B382" s="32" t="s">
        <v>49</v>
      </c>
      <c r="C382" s="32" t="s">
        <v>69</v>
      </c>
      <c r="D382" s="32" t="s">
        <v>122</v>
      </c>
      <c r="E382" s="32" t="s">
        <v>176</v>
      </c>
      <c r="F382" s="87">
        <f>F383</f>
        <v>308.1</v>
      </c>
      <c r="G382" s="87">
        <f t="shared" si="266"/>
        <v>0</v>
      </c>
      <c r="H382" s="87">
        <f t="shared" si="266"/>
        <v>0</v>
      </c>
      <c r="I382" s="87">
        <f t="shared" si="266"/>
        <v>0</v>
      </c>
      <c r="J382" s="87">
        <f t="shared" si="266"/>
        <v>0</v>
      </c>
      <c r="K382" s="87">
        <f t="shared" si="266"/>
        <v>194.6</v>
      </c>
      <c r="L382" s="87">
        <f t="shared" si="266"/>
        <v>194.6</v>
      </c>
      <c r="M382" s="87">
        <f t="shared" si="266"/>
        <v>194.6</v>
      </c>
      <c r="N382" s="84">
        <f t="shared" si="210"/>
        <v>100</v>
      </c>
      <c r="O382" s="185">
        <f t="shared" si="233"/>
        <v>100</v>
      </c>
      <c r="P382" s="161">
        <f t="shared" si="211"/>
        <v>63.16131126257708</v>
      </c>
      <c r="Q382" s="82"/>
      <c r="R382" s="82"/>
    </row>
    <row r="383" spans="1:18" ht="26.25">
      <c r="A383" s="39" t="s">
        <v>55</v>
      </c>
      <c r="B383" s="32" t="s">
        <v>49</v>
      </c>
      <c r="C383" s="32" t="s">
        <v>69</v>
      </c>
      <c r="D383" s="32" t="s">
        <v>122</v>
      </c>
      <c r="E383" s="32" t="s">
        <v>71</v>
      </c>
      <c r="F383" s="87">
        <v>308.1</v>
      </c>
      <c r="G383" s="194"/>
      <c r="H383" s="194"/>
      <c r="I383" s="194"/>
      <c r="J383" s="220"/>
      <c r="K383" s="131">
        <v>194.6</v>
      </c>
      <c r="L383" s="131">
        <v>194.6</v>
      </c>
      <c r="M383" s="131">
        <v>194.6</v>
      </c>
      <c r="N383" s="84">
        <f t="shared" si="210"/>
        <v>100</v>
      </c>
      <c r="O383" s="185">
        <f t="shared" si="233"/>
        <v>100</v>
      </c>
      <c r="P383" s="161">
        <f t="shared" si="211"/>
        <v>63.16131126257708</v>
      </c>
      <c r="Q383" s="82"/>
      <c r="R383" s="82"/>
    </row>
    <row r="384" spans="1:18" ht="114" customHeight="1">
      <c r="A384" s="56" t="s">
        <v>233</v>
      </c>
      <c r="B384" s="40" t="s">
        <v>49</v>
      </c>
      <c r="C384" s="41" t="s">
        <v>69</v>
      </c>
      <c r="D384" s="41" t="s">
        <v>123</v>
      </c>
      <c r="E384" s="41"/>
      <c r="F384" s="192">
        <f>F386</f>
        <v>66.5</v>
      </c>
      <c r="G384" s="192">
        <f aca="true" t="shared" si="267" ref="G384:L384">G386</f>
        <v>0</v>
      </c>
      <c r="H384" s="192">
        <f t="shared" si="267"/>
        <v>0</v>
      </c>
      <c r="I384" s="192">
        <f t="shared" si="267"/>
        <v>0</v>
      </c>
      <c r="J384" s="192">
        <f t="shared" si="267"/>
        <v>0</v>
      </c>
      <c r="K384" s="192">
        <f t="shared" si="267"/>
        <v>44</v>
      </c>
      <c r="L384" s="192">
        <f t="shared" si="267"/>
        <v>44</v>
      </c>
      <c r="M384" s="192">
        <f>M386</f>
        <v>44</v>
      </c>
      <c r="N384" s="84">
        <f t="shared" si="210"/>
        <v>100</v>
      </c>
      <c r="O384" s="185">
        <f t="shared" si="233"/>
        <v>100</v>
      </c>
      <c r="P384" s="161">
        <f t="shared" si="211"/>
        <v>66.16541353383458</v>
      </c>
      <c r="Q384" s="82"/>
      <c r="R384" s="82"/>
    </row>
    <row r="385" spans="1:18" ht="10.5" customHeight="1" hidden="1">
      <c r="A385" s="38" t="s">
        <v>0</v>
      </c>
      <c r="B385" s="42"/>
      <c r="C385" s="42"/>
      <c r="D385" s="42"/>
      <c r="E385" s="42"/>
      <c r="F385" s="221" t="e">
        <f>#REF!-F8</f>
        <v>#REF!</v>
      </c>
      <c r="G385" s="222"/>
      <c r="H385" s="221" t="e">
        <f>#REF!-H8</f>
        <v>#REF!</v>
      </c>
      <c r="I385" s="222"/>
      <c r="J385" s="223" t="e">
        <f>#REF!-J8</f>
        <v>#REF!</v>
      </c>
      <c r="K385" s="52"/>
      <c r="L385" s="52"/>
      <c r="M385" s="52"/>
      <c r="N385" s="84" t="e">
        <f t="shared" si="210"/>
        <v>#DIV/0!</v>
      </c>
      <c r="O385" s="185" t="e">
        <f t="shared" si="233"/>
        <v>#DIV/0!</v>
      </c>
      <c r="P385" s="161" t="e">
        <f t="shared" si="211"/>
        <v>#REF!</v>
      </c>
      <c r="Q385" s="82"/>
      <c r="R385" s="82"/>
    </row>
    <row r="386" spans="1:18" ht="26.25">
      <c r="A386" s="39" t="s">
        <v>32</v>
      </c>
      <c r="B386" s="32" t="s">
        <v>49</v>
      </c>
      <c r="C386" s="32" t="s">
        <v>69</v>
      </c>
      <c r="D386" s="32" t="s">
        <v>123</v>
      </c>
      <c r="E386" s="32" t="s">
        <v>176</v>
      </c>
      <c r="F386" s="87">
        <f>F387</f>
        <v>66.5</v>
      </c>
      <c r="G386" s="87">
        <f aca="true" t="shared" si="268" ref="G386:L386">G387</f>
        <v>0</v>
      </c>
      <c r="H386" s="87">
        <f t="shared" si="268"/>
        <v>0</v>
      </c>
      <c r="I386" s="87">
        <f t="shared" si="268"/>
        <v>0</v>
      </c>
      <c r="J386" s="87">
        <f t="shared" si="268"/>
        <v>0</v>
      </c>
      <c r="K386" s="87">
        <f t="shared" si="268"/>
        <v>44</v>
      </c>
      <c r="L386" s="87">
        <f t="shared" si="268"/>
        <v>44</v>
      </c>
      <c r="M386" s="87">
        <f>M387</f>
        <v>44</v>
      </c>
      <c r="N386" s="84">
        <f t="shared" si="210"/>
        <v>100</v>
      </c>
      <c r="O386" s="185">
        <f t="shared" si="233"/>
        <v>100</v>
      </c>
      <c r="P386" s="161">
        <f t="shared" si="211"/>
        <v>66.16541353383458</v>
      </c>
      <c r="Q386" s="82"/>
      <c r="R386" s="82"/>
    </row>
    <row r="387" spans="1:18" ht="26.25">
      <c r="A387" s="39" t="s">
        <v>55</v>
      </c>
      <c r="B387" s="32" t="s">
        <v>49</v>
      </c>
      <c r="C387" s="32" t="s">
        <v>69</v>
      </c>
      <c r="D387" s="32" t="s">
        <v>123</v>
      </c>
      <c r="E387" s="32" t="s">
        <v>71</v>
      </c>
      <c r="F387" s="87">
        <v>66.5</v>
      </c>
      <c r="G387" s="222"/>
      <c r="H387" s="224"/>
      <c r="I387" s="222"/>
      <c r="J387" s="225"/>
      <c r="K387" s="52">
        <v>44</v>
      </c>
      <c r="L387" s="226">
        <v>44</v>
      </c>
      <c r="M387" s="131">
        <v>44</v>
      </c>
      <c r="N387" s="84">
        <f t="shared" si="210"/>
        <v>100</v>
      </c>
      <c r="O387" s="185">
        <f t="shared" si="233"/>
        <v>100</v>
      </c>
      <c r="P387" s="161">
        <f t="shared" si="211"/>
        <v>66.16541353383458</v>
      </c>
      <c r="Q387" s="82"/>
      <c r="R387" s="82"/>
    </row>
    <row r="388" spans="1:18" ht="123" customHeight="1">
      <c r="A388" s="56" t="s">
        <v>238</v>
      </c>
      <c r="B388" s="40" t="s">
        <v>49</v>
      </c>
      <c r="C388" s="41" t="s">
        <v>69</v>
      </c>
      <c r="D388" s="41" t="s">
        <v>235</v>
      </c>
      <c r="E388" s="41"/>
      <c r="F388" s="192">
        <f>F389</f>
        <v>55</v>
      </c>
      <c r="G388" s="192">
        <f aca="true" t="shared" si="269" ref="G388:L388">G389</f>
        <v>0</v>
      </c>
      <c r="H388" s="192">
        <f t="shared" si="269"/>
        <v>0</v>
      </c>
      <c r="I388" s="192">
        <f t="shared" si="269"/>
        <v>0</v>
      </c>
      <c r="J388" s="192">
        <f t="shared" si="269"/>
        <v>0</v>
      </c>
      <c r="K388" s="192">
        <f t="shared" si="269"/>
        <v>35</v>
      </c>
      <c r="L388" s="192">
        <f t="shared" si="269"/>
        <v>35</v>
      </c>
      <c r="M388" s="192">
        <f aca="true" t="shared" si="270" ref="G388:M389">M389</f>
        <v>35</v>
      </c>
      <c r="N388" s="84">
        <f t="shared" si="210"/>
        <v>100</v>
      </c>
      <c r="O388" s="185">
        <f t="shared" si="233"/>
        <v>100</v>
      </c>
      <c r="P388" s="161">
        <f t="shared" si="211"/>
        <v>63.63636363636363</v>
      </c>
      <c r="Q388" s="82"/>
      <c r="R388" s="82"/>
    </row>
    <row r="389" spans="1:18" ht="26.25">
      <c r="A389" s="39" t="s">
        <v>32</v>
      </c>
      <c r="B389" s="40" t="s">
        <v>49</v>
      </c>
      <c r="C389" s="41" t="s">
        <v>69</v>
      </c>
      <c r="D389" s="41" t="s">
        <v>235</v>
      </c>
      <c r="E389" s="41" t="s">
        <v>176</v>
      </c>
      <c r="F389" s="227">
        <f>F390</f>
        <v>55</v>
      </c>
      <c r="G389" s="227">
        <f t="shared" si="270"/>
        <v>0</v>
      </c>
      <c r="H389" s="227">
        <f t="shared" si="270"/>
        <v>0</v>
      </c>
      <c r="I389" s="227">
        <f t="shared" si="270"/>
        <v>0</v>
      </c>
      <c r="J389" s="227">
        <f t="shared" si="270"/>
        <v>0</v>
      </c>
      <c r="K389" s="227">
        <f t="shared" si="270"/>
        <v>35</v>
      </c>
      <c r="L389" s="227">
        <f t="shared" si="270"/>
        <v>35</v>
      </c>
      <c r="M389" s="227">
        <f t="shared" si="270"/>
        <v>35</v>
      </c>
      <c r="N389" s="84">
        <f t="shared" si="210"/>
        <v>100</v>
      </c>
      <c r="O389" s="185">
        <f t="shared" si="233"/>
        <v>100</v>
      </c>
      <c r="P389" s="161">
        <f t="shared" si="211"/>
        <v>63.63636363636363</v>
      </c>
      <c r="Q389" s="82"/>
      <c r="R389" s="82"/>
    </row>
    <row r="390" spans="1:18" ht="26.25">
      <c r="A390" s="38" t="s">
        <v>55</v>
      </c>
      <c r="B390" s="43" t="s">
        <v>49</v>
      </c>
      <c r="C390" s="31" t="s">
        <v>69</v>
      </c>
      <c r="D390" s="31" t="s">
        <v>235</v>
      </c>
      <c r="E390" s="31" t="s">
        <v>71</v>
      </c>
      <c r="F390" s="141">
        <v>55</v>
      </c>
      <c r="G390" s="140"/>
      <c r="H390" s="140"/>
      <c r="I390" s="140"/>
      <c r="J390" s="228"/>
      <c r="K390" s="52">
        <v>35</v>
      </c>
      <c r="L390" s="226">
        <v>35</v>
      </c>
      <c r="M390" s="131">
        <v>35</v>
      </c>
      <c r="N390" s="84">
        <f t="shared" si="210"/>
        <v>100</v>
      </c>
      <c r="O390" s="185">
        <f t="shared" si="233"/>
        <v>100</v>
      </c>
      <c r="P390" s="161">
        <f t="shared" si="211"/>
        <v>63.63636363636363</v>
      </c>
      <c r="Q390" s="82"/>
      <c r="R390" s="82"/>
    </row>
    <row r="391" spans="1:18" ht="245.25" customHeight="1">
      <c r="A391" s="39" t="s">
        <v>237</v>
      </c>
      <c r="B391" s="32" t="s">
        <v>49</v>
      </c>
      <c r="C391" s="32" t="s">
        <v>69</v>
      </c>
      <c r="D391" s="32" t="s">
        <v>236</v>
      </c>
      <c r="E391" s="32"/>
      <c r="F391" s="87">
        <f>F392</f>
        <v>1.2</v>
      </c>
      <c r="G391" s="87">
        <f aca="true" t="shared" si="271" ref="G391:L391">G392</f>
        <v>0</v>
      </c>
      <c r="H391" s="87">
        <f t="shared" si="271"/>
        <v>0</v>
      </c>
      <c r="I391" s="87">
        <f t="shared" si="271"/>
        <v>0</v>
      </c>
      <c r="J391" s="87">
        <f t="shared" si="271"/>
        <v>0</v>
      </c>
      <c r="K391" s="87">
        <f t="shared" si="271"/>
        <v>0.8</v>
      </c>
      <c r="L391" s="87">
        <f t="shared" si="271"/>
        <v>0.8</v>
      </c>
      <c r="M391" s="87">
        <f aca="true" t="shared" si="272" ref="G391:M392">M392</f>
        <v>0.8</v>
      </c>
      <c r="N391" s="84">
        <f t="shared" si="210"/>
        <v>100</v>
      </c>
      <c r="O391" s="185">
        <f t="shared" si="233"/>
        <v>100</v>
      </c>
      <c r="P391" s="161">
        <f t="shared" si="211"/>
        <v>66.66666666666667</v>
      </c>
      <c r="Q391" s="82"/>
      <c r="R391" s="82"/>
    </row>
    <row r="392" spans="1:18" ht="26.25">
      <c r="A392" s="39" t="s">
        <v>32</v>
      </c>
      <c r="B392" s="32" t="s">
        <v>49</v>
      </c>
      <c r="C392" s="32" t="s">
        <v>69</v>
      </c>
      <c r="D392" s="32" t="s">
        <v>236</v>
      </c>
      <c r="E392" s="32" t="s">
        <v>176</v>
      </c>
      <c r="F392" s="87">
        <f>F393</f>
        <v>1.2</v>
      </c>
      <c r="G392" s="87">
        <f t="shared" si="272"/>
        <v>0</v>
      </c>
      <c r="H392" s="87">
        <f t="shared" si="272"/>
        <v>0</v>
      </c>
      <c r="I392" s="87">
        <f t="shared" si="272"/>
        <v>0</v>
      </c>
      <c r="J392" s="87">
        <f t="shared" si="272"/>
        <v>0</v>
      </c>
      <c r="K392" s="87">
        <f t="shared" si="272"/>
        <v>0.8</v>
      </c>
      <c r="L392" s="87">
        <f t="shared" si="272"/>
        <v>0.8</v>
      </c>
      <c r="M392" s="87">
        <f t="shared" si="272"/>
        <v>0.8</v>
      </c>
      <c r="N392" s="84">
        <f t="shared" si="210"/>
        <v>100</v>
      </c>
      <c r="O392" s="185">
        <f t="shared" si="233"/>
        <v>100</v>
      </c>
      <c r="P392" s="161">
        <f t="shared" si="211"/>
        <v>66.66666666666667</v>
      </c>
      <c r="Q392" s="82"/>
      <c r="R392" s="82"/>
    </row>
    <row r="393" spans="1:18" ht="13.5">
      <c r="A393" s="39" t="s">
        <v>55</v>
      </c>
      <c r="B393" s="49">
        <v>920</v>
      </c>
      <c r="C393" s="49">
        <v>1403</v>
      </c>
      <c r="D393" s="49">
        <v>5210600120</v>
      </c>
      <c r="E393" s="52">
        <v>540</v>
      </c>
      <c r="F393" s="87">
        <v>1.2</v>
      </c>
      <c r="G393" s="210"/>
      <c r="H393" s="229"/>
      <c r="I393" s="210"/>
      <c r="J393" s="229"/>
      <c r="K393" s="229">
        <v>0.8</v>
      </c>
      <c r="L393" s="229">
        <v>0.8</v>
      </c>
      <c r="M393" s="87">
        <v>0.8</v>
      </c>
      <c r="N393" s="84">
        <f t="shared" si="210"/>
        <v>100</v>
      </c>
      <c r="O393" s="185">
        <f t="shared" si="233"/>
        <v>100</v>
      </c>
      <c r="P393" s="161">
        <f t="shared" si="211"/>
        <v>66.66666666666667</v>
      </c>
      <c r="Q393" s="82"/>
      <c r="R393" s="82"/>
    </row>
    <row r="394" spans="1:17" ht="30.75" hidden="1">
      <c r="A394" s="157" t="s">
        <v>74</v>
      </c>
      <c r="B394" s="158">
        <v>921</v>
      </c>
      <c r="C394" s="159"/>
      <c r="D394" s="159"/>
      <c r="E394" s="159"/>
      <c r="F394" s="160">
        <f aca="true" t="shared" si="273" ref="F394:F399">F395</f>
        <v>0</v>
      </c>
      <c r="G394" s="160">
        <f aca="true" t="shared" si="274" ref="G394:M396">G395</f>
        <v>0</v>
      </c>
      <c r="H394" s="160">
        <f t="shared" si="274"/>
        <v>0</v>
      </c>
      <c r="I394" s="160">
        <f t="shared" si="274"/>
        <v>0</v>
      </c>
      <c r="J394" s="160">
        <f t="shared" si="274"/>
        <v>0</v>
      </c>
      <c r="K394" s="160">
        <f t="shared" si="274"/>
        <v>318.8</v>
      </c>
      <c r="L394" s="160"/>
      <c r="M394" s="142">
        <f t="shared" si="274"/>
        <v>0</v>
      </c>
      <c r="N394" s="80">
        <f t="shared" si="210"/>
        <v>0</v>
      </c>
      <c r="O394" s="80" t="e">
        <f t="shared" si="233"/>
        <v>#DIV/0!</v>
      </c>
      <c r="P394" s="80" t="e">
        <f t="shared" si="211"/>
        <v>#DIV/0!</v>
      </c>
      <c r="Q394" s="82"/>
    </row>
    <row r="395" spans="1:17" ht="13.5" hidden="1">
      <c r="A395" s="36" t="s">
        <v>38</v>
      </c>
      <c r="B395" s="47">
        <v>921</v>
      </c>
      <c r="C395" s="23" t="s">
        <v>39</v>
      </c>
      <c r="D395" s="46"/>
      <c r="E395" s="46"/>
      <c r="F395" s="143">
        <f t="shared" si="273"/>
        <v>0</v>
      </c>
      <c r="G395" s="143">
        <f t="shared" si="274"/>
        <v>0</v>
      </c>
      <c r="H395" s="143">
        <f t="shared" si="274"/>
        <v>0</v>
      </c>
      <c r="I395" s="143">
        <f t="shared" si="274"/>
        <v>0</v>
      </c>
      <c r="J395" s="143">
        <f t="shared" si="274"/>
        <v>0</v>
      </c>
      <c r="K395" s="143">
        <f t="shared" si="274"/>
        <v>318.8</v>
      </c>
      <c r="L395" s="143"/>
      <c r="M395" s="143">
        <f t="shared" si="274"/>
        <v>0</v>
      </c>
      <c r="N395" s="80">
        <f t="shared" si="210"/>
        <v>0</v>
      </c>
      <c r="O395" s="80" t="e">
        <f t="shared" si="233"/>
        <v>#DIV/0!</v>
      </c>
      <c r="P395" s="80" t="e">
        <f t="shared" si="211"/>
        <v>#DIV/0!</v>
      </c>
      <c r="Q395" s="82"/>
    </row>
    <row r="396" spans="1:17" ht="69" customHeight="1" hidden="1">
      <c r="A396" s="30" t="s">
        <v>40</v>
      </c>
      <c r="B396" s="47">
        <v>921</v>
      </c>
      <c r="C396" s="48" t="s">
        <v>41</v>
      </c>
      <c r="D396" s="46"/>
      <c r="E396" s="46"/>
      <c r="F396" s="143">
        <f t="shared" si="273"/>
        <v>0</v>
      </c>
      <c r="G396" s="143">
        <f t="shared" si="274"/>
        <v>0</v>
      </c>
      <c r="H396" s="143">
        <f t="shared" si="274"/>
        <v>0</v>
      </c>
      <c r="I396" s="143">
        <f t="shared" si="274"/>
        <v>0</v>
      </c>
      <c r="J396" s="143">
        <f t="shared" si="274"/>
        <v>0</v>
      </c>
      <c r="K396" s="143">
        <f t="shared" si="274"/>
        <v>318.8</v>
      </c>
      <c r="L396" s="143"/>
      <c r="M396" s="143">
        <f t="shared" si="274"/>
        <v>0</v>
      </c>
      <c r="N396" s="80">
        <f t="shared" si="210"/>
        <v>0</v>
      </c>
      <c r="O396" s="80" t="e">
        <f t="shared" si="233"/>
        <v>#DIV/0!</v>
      </c>
      <c r="P396" s="80" t="e">
        <f t="shared" si="211"/>
        <v>#DIV/0!</v>
      </c>
      <c r="Q396" s="82"/>
    </row>
    <row r="397" spans="1:17" ht="31.5" customHeight="1" hidden="1">
      <c r="A397" s="25" t="s">
        <v>42</v>
      </c>
      <c r="B397" s="49">
        <v>921</v>
      </c>
      <c r="C397" s="50" t="s">
        <v>41</v>
      </c>
      <c r="D397" s="51" t="s">
        <v>124</v>
      </c>
      <c r="E397" s="52"/>
      <c r="F397" s="140">
        <f t="shared" si="273"/>
        <v>0</v>
      </c>
      <c r="G397" s="140">
        <f aca="true" t="shared" si="275" ref="G397:M397">G398</f>
        <v>0</v>
      </c>
      <c r="H397" s="140">
        <f t="shared" si="275"/>
        <v>0</v>
      </c>
      <c r="I397" s="140">
        <f t="shared" si="275"/>
        <v>0</v>
      </c>
      <c r="J397" s="140">
        <f t="shared" si="275"/>
        <v>0</v>
      </c>
      <c r="K397" s="140">
        <f t="shared" si="275"/>
        <v>318.8</v>
      </c>
      <c r="L397" s="140"/>
      <c r="M397" s="140">
        <f t="shared" si="275"/>
        <v>0</v>
      </c>
      <c r="N397" s="84">
        <f>M397/K397*100</f>
        <v>0</v>
      </c>
      <c r="O397" s="80" t="e">
        <f t="shared" si="233"/>
        <v>#DIV/0!</v>
      </c>
      <c r="P397" s="84" t="e">
        <f>M397/F397*100</f>
        <v>#DIV/0!</v>
      </c>
      <c r="Q397" s="82"/>
    </row>
    <row r="398" spans="1:17" ht="52.5" hidden="1">
      <c r="A398" s="53" t="s">
        <v>13</v>
      </c>
      <c r="B398" s="44">
        <v>921</v>
      </c>
      <c r="C398" s="51" t="s">
        <v>41</v>
      </c>
      <c r="D398" s="51" t="s">
        <v>124</v>
      </c>
      <c r="E398" s="45"/>
      <c r="F398" s="141">
        <f t="shared" si="273"/>
        <v>0</v>
      </c>
      <c r="G398" s="141">
        <f aca="true" t="shared" si="276" ref="G398:M398">G399</f>
        <v>0</v>
      </c>
      <c r="H398" s="141">
        <f t="shared" si="276"/>
        <v>0</v>
      </c>
      <c r="I398" s="141">
        <f t="shared" si="276"/>
        <v>0</v>
      </c>
      <c r="J398" s="141">
        <f t="shared" si="276"/>
        <v>0</v>
      </c>
      <c r="K398" s="141">
        <f t="shared" si="276"/>
        <v>318.8</v>
      </c>
      <c r="L398" s="141"/>
      <c r="M398" s="141">
        <f t="shared" si="276"/>
        <v>0</v>
      </c>
      <c r="N398" s="84">
        <f>M398/K398*100</f>
        <v>0</v>
      </c>
      <c r="O398" s="80" t="e">
        <f t="shared" si="233"/>
        <v>#DIV/0!</v>
      </c>
      <c r="P398" s="84" t="e">
        <f>M398/F398*100</f>
        <v>#DIV/0!</v>
      </c>
      <c r="Q398" s="82"/>
    </row>
    <row r="399" spans="1:17" ht="82.5" customHeight="1" hidden="1">
      <c r="A399" s="25" t="s">
        <v>80</v>
      </c>
      <c r="B399" s="49">
        <v>921</v>
      </c>
      <c r="C399" s="55" t="s">
        <v>41</v>
      </c>
      <c r="D399" s="51" t="s">
        <v>124</v>
      </c>
      <c r="E399" s="52">
        <v>100</v>
      </c>
      <c r="F399" s="140">
        <f t="shared" si="273"/>
        <v>0</v>
      </c>
      <c r="G399" s="140">
        <f aca="true" t="shared" si="277" ref="G399:M399">G400</f>
        <v>0</v>
      </c>
      <c r="H399" s="140">
        <f t="shared" si="277"/>
        <v>0</v>
      </c>
      <c r="I399" s="140">
        <f t="shared" si="277"/>
        <v>0</v>
      </c>
      <c r="J399" s="140">
        <f t="shared" si="277"/>
        <v>0</v>
      </c>
      <c r="K399" s="140">
        <f t="shared" si="277"/>
        <v>318.8</v>
      </c>
      <c r="L399" s="140"/>
      <c r="M399" s="140">
        <f t="shared" si="277"/>
        <v>0</v>
      </c>
      <c r="N399" s="84">
        <f>M399/K399*100</f>
        <v>0</v>
      </c>
      <c r="O399" s="80" t="e">
        <f t="shared" si="233"/>
        <v>#DIV/0!</v>
      </c>
      <c r="P399" s="84" t="e">
        <f>M399/F399*100</f>
        <v>#DIV/0!</v>
      </c>
      <c r="Q399" s="82"/>
    </row>
    <row r="400" spans="1:17" ht="33" customHeight="1" hidden="1">
      <c r="A400" s="25" t="s">
        <v>82</v>
      </c>
      <c r="B400" s="49">
        <v>921</v>
      </c>
      <c r="C400" s="54" t="s">
        <v>41</v>
      </c>
      <c r="D400" s="54" t="s">
        <v>124</v>
      </c>
      <c r="E400" s="52">
        <v>120</v>
      </c>
      <c r="F400" s="140"/>
      <c r="G400" s="144"/>
      <c r="H400" s="82"/>
      <c r="I400" s="144"/>
      <c r="J400" s="82"/>
      <c r="K400" s="52">
        <v>318.8</v>
      </c>
      <c r="L400" s="52"/>
      <c r="M400" s="131"/>
      <c r="N400" s="84">
        <f>M400/K400*100</f>
        <v>0</v>
      </c>
      <c r="O400" s="80" t="e">
        <f t="shared" si="233"/>
        <v>#DIV/0!</v>
      </c>
      <c r="P400" s="84" t="e">
        <f>M400/F400*100</f>
        <v>#DIV/0!</v>
      </c>
      <c r="Q400" s="82"/>
    </row>
  </sheetData>
  <sheetProtection/>
  <mergeCells count="15">
    <mergeCell ref="H6:J6"/>
    <mergeCell ref="C2:M2"/>
    <mergeCell ref="L6:L7"/>
    <mergeCell ref="O6:O7"/>
    <mergeCell ref="K6:K7"/>
    <mergeCell ref="M6:M7"/>
    <mergeCell ref="A6:A7"/>
    <mergeCell ref="B6:C6"/>
    <mergeCell ref="N6:N7"/>
    <mergeCell ref="P6:P7"/>
    <mergeCell ref="D1:P1"/>
    <mergeCell ref="A4:P4"/>
    <mergeCell ref="D6:D7"/>
    <mergeCell ref="E6:E7"/>
    <mergeCell ref="F6:F7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2017-09-21T02:16:40Z</cp:lastPrinted>
  <dcterms:created xsi:type="dcterms:W3CDTF">2005-10-29T11:32:27Z</dcterms:created>
  <dcterms:modified xsi:type="dcterms:W3CDTF">2018-11-08T07:33:34Z</dcterms:modified>
  <cp:category/>
  <cp:version/>
  <cp:contentType/>
  <cp:contentStatus/>
</cp:coreProperties>
</file>